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9" activeTab="3"/>
  </bookViews>
  <sheets>
    <sheet name="Regnskap AMFK 2013" sheetId="1" r:id="rId1"/>
    <sheet name="Resultat 2013" sheetId="2" r:id="rId2"/>
    <sheet name="Resultat ift. budsjett" sheetId="3" r:id="rId3"/>
    <sheet name="Budsjett 2014" sheetId="4" r:id="rId4"/>
  </sheets>
  <definedNames/>
  <calcPr fullCalcOnLoad="1"/>
</workbook>
</file>

<file path=xl/sharedStrings.xml><?xml version="1.0" encoding="utf-8"?>
<sst xmlns="http://schemas.openxmlformats.org/spreadsheetml/2006/main" count="219" uniqueCount="118">
  <si>
    <t>Bankkonto</t>
  </si>
  <si>
    <t>Kontantkasse</t>
  </si>
  <si>
    <t>Nøkler</t>
  </si>
  <si>
    <t>Leie</t>
  </si>
  <si>
    <t>Kontigent</t>
  </si>
  <si>
    <t>Drift og vedl.hold Evje</t>
  </si>
  <si>
    <t>Stevner og treff</t>
  </si>
  <si>
    <t>Diverse</t>
  </si>
  <si>
    <t>Dato</t>
  </si>
  <si>
    <t>Tekst</t>
  </si>
  <si>
    <t>Bilag</t>
  </si>
  <si>
    <t>Debet</t>
  </si>
  <si>
    <t>Kredit</t>
  </si>
  <si>
    <t>Merknader</t>
  </si>
  <si>
    <t>Inng.saldo</t>
  </si>
  <si>
    <t>Postboks</t>
  </si>
  <si>
    <t>Grasrotandel</t>
  </si>
  <si>
    <t>Nøkkel</t>
  </si>
  <si>
    <t>Kont.refusjon</t>
  </si>
  <si>
    <t>Avg. Br.sund</t>
  </si>
  <si>
    <t>Terskelrente</t>
  </si>
  <si>
    <t>Div. Drift</t>
  </si>
  <si>
    <t>Batteri til gressklipper</t>
  </si>
  <si>
    <t>Propan</t>
  </si>
  <si>
    <t>Bensin</t>
  </si>
  <si>
    <t>Leie Evje</t>
  </si>
  <si>
    <t>Solceller</t>
  </si>
  <si>
    <t>Solcellepanel</t>
  </si>
  <si>
    <t>Div. Maling</t>
  </si>
  <si>
    <t>Merkesalg</t>
  </si>
  <si>
    <t>Merker</t>
  </si>
  <si>
    <t>Tøymerker</t>
  </si>
  <si>
    <t>Klistremerker</t>
  </si>
  <si>
    <t>Kundeutbytte</t>
  </si>
  <si>
    <t>Kundeutbytte Gjensidige</t>
  </si>
  <si>
    <t>Forsikring</t>
  </si>
  <si>
    <t>Div. Materiell</t>
  </si>
  <si>
    <t>Utlegg NM</t>
  </si>
  <si>
    <t>Div. Kolonial</t>
  </si>
  <si>
    <t>K1</t>
  </si>
  <si>
    <t>K2</t>
  </si>
  <si>
    <t>K3</t>
  </si>
  <si>
    <t>K4</t>
  </si>
  <si>
    <t>K5</t>
  </si>
  <si>
    <t>K6</t>
  </si>
  <si>
    <t>Utlagt sponsing fra Lantz Auto</t>
  </si>
  <si>
    <t>K7</t>
  </si>
  <si>
    <t>K8</t>
  </si>
  <si>
    <t>Forbruksmateriell</t>
  </si>
  <si>
    <t>K9</t>
  </si>
  <si>
    <t>K10</t>
  </si>
  <si>
    <t>Glassfiberstolper</t>
  </si>
  <si>
    <t>K11</t>
  </si>
  <si>
    <t>K12</t>
  </si>
  <si>
    <t>K13</t>
  </si>
  <si>
    <t>K14</t>
  </si>
  <si>
    <t>K15</t>
  </si>
  <si>
    <t>K16</t>
  </si>
  <si>
    <t>K17</t>
  </si>
  <si>
    <t>K18</t>
  </si>
  <si>
    <t>Pølsegryte</t>
  </si>
  <si>
    <t>Inntekt NM</t>
  </si>
  <si>
    <t>Inntekt ifm NM</t>
  </si>
  <si>
    <t>Sponsing</t>
  </si>
  <si>
    <t>Lantz auto</t>
  </si>
  <si>
    <t>Odden camping</t>
  </si>
  <si>
    <t>Tilskudd</t>
  </si>
  <si>
    <t>LAM 2013</t>
  </si>
  <si>
    <t>K19</t>
  </si>
  <si>
    <t>Retur banner rcpro</t>
  </si>
  <si>
    <t>web</t>
  </si>
  <si>
    <t>Deler klipper</t>
  </si>
  <si>
    <t>Innskudd</t>
  </si>
  <si>
    <t>K20</t>
  </si>
  <si>
    <t>Overføring fra kontant</t>
  </si>
  <si>
    <t>Kreditrenter</t>
  </si>
  <si>
    <t>Renter</t>
  </si>
  <si>
    <t>Over-/ Underskudd</t>
  </si>
  <si>
    <t>Beholdning 1.januar 2013</t>
  </si>
  <si>
    <t>Beholdning 1. jan 2014</t>
  </si>
  <si>
    <t>Resultat 2013</t>
  </si>
  <si>
    <t>Saldo 31.desember</t>
  </si>
  <si>
    <t>Kontantkasse 31.desember</t>
  </si>
  <si>
    <t>Total beholdning 31.desember</t>
  </si>
  <si>
    <t>Utgifter og inntekter</t>
  </si>
  <si>
    <t>Nøkkelsalg</t>
  </si>
  <si>
    <t>Flyplassleie</t>
  </si>
  <si>
    <t>Kontingent</t>
  </si>
  <si>
    <t>Drift og vedlikehold</t>
  </si>
  <si>
    <t>Resultat for 2013</t>
  </si>
  <si>
    <t>Resultat i forhold til budsjett</t>
  </si>
  <si>
    <t>Inntekter</t>
  </si>
  <si>
    <t>Budsjett</t>
  </si>
  <si>
    <t>Regnskap</t>
  </si>
  <si>
    <t>Resultat</t>
  </si>
  <si>
    <t>Kontigenter</t>
  </si>
  <si>
    <t>Diverse inntekter</t>
  </si>
  <si>
    <t>Sum inntekter</t>
  </si>
  <si>
    <t>Utgifter</t>
  </si>
  <si>
    <t>Balanse</t>
  </si>
  <si>
    <t>Leieutgifter</t>
  </si>
  <si>
    <t>Evje - drift</t>
  </si>
  <si>
    <t>Evje - vei</t>
  </si>
  <si>
    <t>Diverse utgifter</t>
  </si>
  <si>
    <t>Administrasjon og markedsføring</t>
  </si>
  <si>
    <t>Ungdomsarbeide</t>
  </si>
  <si>
    <t>Sum utgifter</t>
  </si>
  <si>
    <t>Budsjetert resultat 2013</t>
  </si>
  <si>
    <t>Budsjett 2014</t>
  </si>
  <si>
    <t>Inntekt</t>
  </si>
  <si>
    <t>Utgift</t>
  </si>
  <si>
    <t>Detaljer</t>
  </si>
  <si>
    <t>Basert på stabilt medl.tall siden 2013</t>
  </si>
  <si>
    <t>Drift og vedlikehold Evje</t>
  </si>
  <si>
    <t>Gressklipper, forsikring, bensin mm.</t>
  </si>
  <si>
    <t>Netto inntekt fra NM-skala</t>
  </si>
  <si>
    <t>Container, vei, div. Utstyr, ungd.arb. mm.</t>
  </si>
  <si>
    <t>Budsjettert underskudd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</si>
</sst>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\ MMMM"/>
    <numFmt numFmtId="166" formatCode="#,###.00"/>
    <numFmt numFmtId="167" formatCode="#,##0.00"/>
    <numFmt numFmtId="168" formatCode="[$kr-414]\ #,##0.00;[RED]\-[$kr-414]\ #,##0.00"/>
    <numFmt numFmtId="169" formatCode="[$kr-414]\ #,##0.00;[RED][$kr-414]&quot; -&quot;#,##0.00"/>
  </numFmts>
  <fonts count="6"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5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92">
    <xf numFmtId="164" fontId="0" fillId="0" borderId="0" xfId="0" applyAlignment="1">
      <alignment/>
    </xf>
    <xf numFmtId="165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left"/>
    </xf>
    <xf numFmtId="164" fontId="1" fillId="0" borderId="0" xfId="0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0" fillId="0" borderId="2" xfId="0" applyFont="1" applyBorder="1" applyAlignment="1">
      <alignment/>
    </xf>
    <xf numFmtId="166" fontId="2" fillId="0" borderId="3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3" xfId="0" applyNumberFormat="1" applyBorder="1" applyAlignment="1">
      <alignment/>
    </xf>
    <xf numFmtId="164" fontId="0" fillId="0" borderId="3" xfId="0" applyBorder="1" applyAlignment="1">
      <alignment/>
    </xf>
    <xf numFmtId="164" fontId="0" fillId="0" borderId="6" xfId="0" applyBorder="1" applyAlignment="1">
      <alignment/>
    </xf>
    <xf numFmtId="165" fontId="0" fillId="0" borderId="4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0" fillId="0" borderId="7" xfId="0" applyFont="1" applyBorder="1" applyAlignment="1">
      <alignment/>
    </xf>
    <xf numFmtId="164" fontId="0" fillId="0" borderId="0" xfId="0" applyBorder="1" applyAlignment="1">
      <alignment horizontal="center"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8" xfId="0" applyBorder="1" applyAlignment="1">
      <alignment/>
    </xf>
    <xf numFmtId="164" fontId="0" fillId="0" borderId="0" xfId="0" applyBorder="1" applyAlignment="1">
      <alignment/>
    </xf>
    <xf numFmtId="165" fontId="0" fillId="0" borderId="9" xfId="0" applyNumberFormat="1" applyBorder="1" applyAlignment="1">
      <alignment horizontal="left"/>
    </xf>
    <xf numFmtId="164" fontId="0" fillId="0" borderId="10" xfId="0" applyBorder="1" applyAlignment="1">
      <alignment/>
    </xf>
    <xf numFmtId="164" fontId="0" fillId="0" borderId="7" xfId="0" applyBorder="1" applyAlignment="1">
      <alignment/>
    </xf>
    <xf numFmtId="165" fontId="0" fillId="0" borderId="0" xfId="0" applyNumberFormat="1" applyFont="1" applyAlignment="1">
      <alignment horizontal="left"/>
    </xf>
    <xf numFmtId="165" fontId="0" fillId="0" borderId="9" xfId="0" applyNumberFormat="1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1" xfId="0" applyFont="1" applyBorder="1" applyAlignment="1">
      <alignment/>
    </xf>
    <xf numFmtId="164" fontId="0" fillId="0" borderId="1" xfId="0" applyBorder="1" applyAlignment="1">
      <alignment horizontal="center"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2" xfId="0" applyFont="1" applyBorder="1" applyAlignment="1">
      <alignment/>
    </xf>
    <xf numFmtId="164" fontId="0" fillId="0" borderId="1" xfId="0" applyBorder="1" applyAlignment="1">
      <alignment/>
    </xf>
    <xf numFmtId="165" fontId="0" fillId="0" borderId="13" xfId="0" applyNumberForma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6" fontId="0" fillId="0" borderId="8" xfId="0" applyNumberFormat="1" applyFont="1" applyBorder="1" applyAlignment="1">
      <alignment/>
    </xf>
    <xf numFmtId="166" fontId="0" fillId="0" borderId="9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4" fontId="0" fillId="0" borderId="8" xfId="0" applyFont="1" applyBorder="1" applyAlignment="1">
      <alignment/>
    </xf>
    <xf numFmtId="165" fontId="0" fillId="0" borderId="5" xfId="0" applyNumberFormat="1" applyFont="1" applyBorder="1" applyAlignment="1">
      <alignment horizontal="left"/>
    </xf>
    <xf numFmtId="164" fontId="0" fillId="0" borderId="5" xfId="0" applyBorder="1" applyAlignment="1">
      <alignment/>
    </xf>
    <xf numFmtId="164" fontId="0" fillId="0" borderId="5" xfId="0" applyBorder="1" applyAlignment="1">
      <alignment horizontal="center"/>
    </xf>
    <xf numFmtId="167" fontId="0" fillId="0" borderId="0" xfId="0" applyNumberFormat="1" applyAlignment="1">
      <alignment/>
    </xf>
    <xf numFmtId="164" fontId="3" fillId="0" borderId="0" xfId="0" applyFont="1" applyBorder="1" applyAlignment="1">
      <alignment horizontal="center"/>
    </xf>
    <xf numFmtId="167" fontId="0" fillId="0" borderId="5" xfId="0" applyNumberFormat="1" applyFont="1" applyBorder="1" applyAlignment="1">
      <alignment horizontal="center"/>
    </xf>
    <xf numFmtId="167" fontId="0" fillId="0" borderId="0" xfId="20" applyNumberFormat="1" applyFont="1" applyFill="1" applyBorder="1" applyAlignment="1" applyProtection="1">
      <alignment/>
      <protection/>
    </xf>
    <xf numFmtId="167" fontId="1" fillId="0" borderId="14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167" fontId="0" fillId="0" borderId="15" xfId="0" applyNumberFormat="1" applyFont="1" applyBorder="1" applyAlignment="1">
      <alignment horizontal="center"/>
    </xf>
    <xf numFmtId="167" fontId="0" fillId="0" borderId="15" xfId="0" applyNumberFormat="1" applyBorder="1" applyAlignment="1">
      <alignment/>
    </xf>
    <xf numFmtId="167" fontId="1" fillId="0" borderId="15" xfId="0" applyNumberFormat="1" applyFont="1" applyBorder="1" applyAlignment="1">
      <alignment/>
    </xf>
    <xf numFmtId="164" fontId="5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8" fontId="0" fillId="0" borderId="16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center"/>
    </xf>
    <xf numFmtId="164" fontId="0" fillId="0" borderId="18" xfId="0" applyBorder="1" applyAlignment="1">
      <alignment/>
    </xf>
    <xf numFmtId="164" fontId="0" fillId="0" borderId="18" xfId="0" applyFont="1" applyBorder="1" applyAlignment="1">
      <alignment horizontal="center"/>
    </xf>
    <xf numFmtId="164" fontId="0" fillId="0" borderId="19" xfId="0" applyBorder="1" applyAlignment="1">
      <alignment/>
    </xf>
    <xf numFmtId="168" fontId="0" fillId="0" borderId="19" xfId="0" applyNumberFormat="1" applyBorder="1" applyAlignment="1">
      <alignment/>
    </xf>
    <xf numFmtId="168" fontId="0" fillId="0" borderId="20" xfId="0" applyNumberFormat="1" applyBorder="1" applyAlignment="1">
      <alignment/>
    </xf>
    <xf numFmtId="164" fontId="0" fillId="0" borderId="20" xfId="0" applyBorder="1" applyAlignment="1">
      <alignment/>
    </xf>
    <xf numFmtId="169" fontId="0" fillId="0" borderId="20" xfId="0" applyNumberFormat="1" applyFont="1" applyFill="1" applyBorder="1" applyAlignment="1">
      <alignment/>
    </xf>
    <xf numFmtId="168" fontId="0" fillId="0" borderId="21" xfId="0" applyNumberFormat="1" applyFill="1" applyBorder="1" applyAlignment="1">
      <alignment/>
    </xf>
    <xf numFmtId="164" fontId="0" fillId="0" borderId="22" xfId="0" applyFont="1" applyFill="1" applyBorder="1" applyAlignment="1">
      <alignment/>
    </xf>
    <xf numFmtId="164" fontId="0" fillId="0" borderId="23" xfId="0" applyBorder="1" applyAlignment="1">
      <alignment/>
    </xf>
    <xf numFmtId="168" fontId="0" fillId="0" borderId="22" xfId="0" applyNumberFormat="1" applyBorder="1" applyAlignment="1">
      <alignment/>
    </xf>
    <xf numFmtId="164" fontId="0" fillId="0" borderId="22" xfId="0" applyBorder="1" applyAlignment="1">
      <alignment/>
    </xf>
    <xf numFmtId="168" fontId="0" fillId="0" borderId="24" xfId="0" applyNumberFormat="1" applyBorder="1" applyAlignment="1">
      <alignment/>
    </xf>
    <xf numFmtId="164" fontId="0" fillId="0" borderId="24" xfId="0" applyBorder="1" applyAlignment="1">
      <alignment/>
    </xf>
    <xf numFmtId="169" fontId="0" fillId="0" borderId="24" xfId="0" applyNumberFormat="1" applyBorder="1" applyAlignment="1">
      <alignment/>
    </xf>
    <xf numFmtId="169" fontId="0" fillId="0" borderId="0" xfId="0" applyNumberFormat="1" applyFont="1" applyFill="1" applyBorder="1" applyAlignment="1">
      <alignment/>
    </xf>
    <xf numFmtId="168" fontId="0" fillId="0" borderId="21" xfId="0" applyNumberFormat="1" applyBorder="1" applyAlignment="1">
      <alignment/>
    </xf>
    <xf numFmtId="164" fontId="1" fillId="0" borderId="0" xfId="0" applyFont="1" applyAlignment="1">
      <alignment/>
    </xf>
    <xf numFmtId="164" fontId="1" fillId="0" borderId="25" xfId="0" applyFont="1" applyBorder="1" applyAlignment="1">
      <alignment/>
    </xf>
    <xf numFmtId="169" fontId="1" fillId="0" borderId="25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4" fontId="0" fillId="0" borderId="15" xfId="0" applyFont="1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0" fillId="0" borderId="21" xfId="0" applyBorder="1" applyAlignment="1">
      <alignment/>
    </xf>
    <xf numFmtId="164" fontId="0" fillId="0" borderId="15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zoomScale="106" zoomScaleNormal="106" workbookViewId="0" topLeftCell="A39">
      <selection activeCell="F68" sqref="F68"/>
    </sheetView>
  </sheetViews>
  <sheetFormatPr defaultColWidth="12.57421875" defaultRowHeight="12.75"/>
  <cols>
    <col min="1" max="1" width="13.28125" style="1" customWidth="1"/>
    <col min="3" max="3" width="11.57421875" style="2" customWidth="1"/>
    <col min="4" max="19" width="11.57421875" style="3" customWidth="1"/>
    <col min="20" max="21" width="11.57421875" style="0" customWidth="1"/>
    <col min="22" max="22" width="13.28125" style="1" customWidth="1"/>
    <col min="23" max="16384" width="11.57421875" style="0" customWidth="1"/>
  </cols>
  <sheetData>
    <row r="1" spans="1:22" s="5" customFormat="1" ht="12.75">
      <c r="A1" s="4"/>
      <c r="D1" s="6" t="s">
        <v>0</v>
      </c>
      <c r="E1" s="6"/>
      <c r="F1" s="6" t="s">
        <v>1</v>
      </c>
      <c r="G1" s="6"/>
      <c r="H1" s="6" t="s">
        <v>2</v>
      </c>
      <c r="I1" s="6"/>
      <c r="J1" s="6" t="s">
        <v>3</v>
      </c>
      <c r="K1" s="6"/>
      <c r="L1" s="6" t="s">
        <v>4</v>
      </c>
      <c r="M1" s="6"/>
      <c r="N1" s="6" t="s">
        <v>5</v>
      </c>
      <c r="O1" s="6"/>
      <c r="P1" s="6" t="s">
        <v>6</v>
      </c>
      <c r="Q1" s="6"/>
      <c r="R1" s="6" t="s">
        <v>7</v>
      </c>
      <c r="S1" s="6"/>
      <c r="T1"/>
      <c r="V1" s="4"/>
    </row>
    <row r="2" spans="1:22" s="5" customFormat="1" ht="12.75">
      <c r="A2" s="7" t="s">
        <v>8</v>
      </c>
      <c r="B2" s="8" t="s">
        <v>9</v>
      </c>
      <c r="C2" s="8" t="s">
        <v>10</v>
      </c>
      <c r="D2" s="9" t="s">
        <v>11</v>
      </c>
      <c r="E2" s="9" t="s">
        <v>12</v>
      </c>
      <c r="F2" s="9" t="s">
        <v>11</v>
      </c>
      <c r="G2" s="9" t="s">
        <v>12</v>
      </c>
      <c r="H2" s="9" t="s">
        <v>11</v>
      </c>
      <c r="I2" s="9" t="s">
        <v>12</v>
      </c>
      <c r="J2" s="9" t="s">
        <v>11</v>
      </c>
      <c r="K2" s="9" t="s">
        <v>12</v>
      </c>
      <c r="L2" s="9" t="s">
        <v>11</v>
      </c>
      <c r="M2" s="9" t="s">
        <v>12</v>
      </c>
      <c r="N2" s="9" t="s">
        <v>11</v>
      </c>
      <c r="O2" s="9" t="s">
        <v>12</v>
      </c>
      <c r="P2" s="9" t="s">
        <v>11</v>
      </c>
      <c r="Q2" s="9" t="s">
        <v>12</v>
      </c>
      <c r="R2" s="9" t="s">
        <v>11</v>
      </c>
      <c r="S2" s="9" t="s">
        <v>12</v>
      </c>
      <c r="T2" s="8" t="s">
        <v>13</v>
      </c>
      <c r="U2" s="8"/>
      <c r="V2" s="7" t="s">
        <v>8</v>
      </c>
    </row>
    <row r="3" spans="1:22" ht="12.75">
      <c r="A3" s="1">
        <v>39447</v>
      </c>
      <c r="B3" s="10" t="s">
        <v>14</v>
      </c>
      <c r="D3" s="11">
        <v>75530.97</v>
      </c>
      <c r="E3" s="12"/>
      <c r="F3" s="13">
        <v>2546</v>
      </c>
      <c r="H3" s="14"/>
      <c r="I3" s="12"/>
      <c r="J3" s="14"/>
      <c r="K3" s="12"/>
      <c r="L3" s="14"/>
      <c r="M3" s="12"/>
      <c r="N3" s="14"/>
      <c r="O3" s="12"/>
      <c r="P3" s="14"/>
      <c r="Q3" s="12"/>
      <c r="R3" s="14"/>
      <c r="S3" s="12"/>
      <c r="T3" s="15"/>
      <c r="U3" s="16"/>
      <c r="V3" s="17">
        <v>39447</v>
      </c>
    </row>
    <row r="4" spans="1:22" s="27" customFormat="1" ht="12.75">
      <c r="A4" s="18">
        <v>41640</v>
      </c>
      <c r="B4" s="19" t="s">
        <v>15</v>
      </c>
      <c r="C4" s="20">
        <v>1</v>
      </c>
      <c r="D4" s="21"/>
      <c r="E4" s="22">
        <v>780</v>
      </c>
      <c r="F4" s="23"/>
      <c r="G4" s="23"/>
      <c r="H4" s="21"/>
      <c r="I4" s="22"/>
      <c r="J4" s="21"/>
      <c r="K4" s="22"/>
      <c r="L4" s="21"/>
      <c r="M4" s="22"/>
      <c r="N4" s="21"/>
      <c r="O4" s="22"/>
      <c r="P4" s="21"/>
      <c r="Q4" s="22"/>
      <c r="R4" s="21">
        <v>780</v>
      </c>
      <c r="S4" s="22"/>
      <c r="T4" s="24"/>
      <c r="U4" s="25"/>
      <c r="V4" s="26"/>
    </row>
    <row r="5" spans="1:22" s="28" customFormat="1" ht="12.75">
      <c r="A5" s="18">
        <v>41642</v>
      </c>
      <c r="B5" s="19" t="s">
        <v>16</v>
      </c>
      <c r="C5" s="20"/>
      <c r="D5" s="21">
        <v>573.1</v>
      </c>
      <c r="E5" s="22"/>
      <c r="F5" s="23"/>
      <c r="G5" s="23"/>
      <c r="H5" s="21"/>
      <c r="I5" s="22"/>
      <c r="J5" s="21"/>
      <c r="K5" s="22"/>
      <c r="L5" s="21"/>
      <c r="M5" s="22"/>
      <c r="N5" s="21"/>
      <c r="O5" s="22"/>
      <c r="P5" s="21"/>
      <c r="Q5" s="22"/>
      <c r="R5" s="21"/>
      <c r="S5" s="22">
        <v>573.1</v>
      </c>
      <c r="T5" s="24"/>
      <c r="U5" s="25"/>
      <c r="V5" s="26"/>
    </row>
    <row r="6" spans="1:22" ht="12.75">
      <c r="A6" s="1">
        <v>41681</v>
      </c>
      <c r="B6" s="19" t="s">
        <v>17</v>
      </c>
      <c r="D6" s="21">
        <v>300</v>
      </c>
      <c r="E6" s="22"/>
      <c r="H6" s="21"/>
      <c r="I6" s="22">
        <v>300</v>
      </c>
      <c r="J6" s="21"/>
      <c r="K6" s="22"/>
      <c r="L6" s="21"/>
      <c r="M6" s="22"/>
      <c r="N6" s="21"/>
      <c r="O6" s="22"/>
      <c r="P6" s="21"/>
      <c r="Q6" s="22"/>
      <c r="R6" s="21"/>
      <c r="S6" s="22"/>
      <c r="T6" s="24"/>
      <c r="V6" s="26"/>
    </row>
    <row r="7" spans="1:22" ht="12.75">
      <c r="A7" s="1">
        <v>41706</v>
      </c>
      <c r="B7" s="19" t="s">
        <v>18</v>
      </c>
      <c r="D7" s="21">
        <v>20205</v>
      </c>
      <c r="E7" s="22"/>
      <c r="H7" s="21"/>
      <c r="I7" s="22"/>
      <c r="J7" s="21"/>
      <c r="K7" s="22"/>
      <c r="L7" s="21"/>
      <c r="M7" s="22">
        <v>20205</v>
      </c>
      <c r="N7" s="21"/>
      <c r="O7" s="22"/>
      <c r="P7" s="21"/>
      <c r="Q7" s="22"/>
      <c r="R7" s="21"/>
      <c r="S7" s="22"/>
      <c r="T7" s="24"/>
      <c r="V7" s="26"/>
    </row>
    <row r="8" spans="1:22" ht="12.75">
      <c r="A8" s="1">
        <v>41716</v>
      </c>
      <c r="B8" s="19" t="s">
        <v>19</v>
      </c>
      <c r="C8" s="2">
        <v>2</v>
      </c>
      <c r="D8" s="21"/>
      <c r="E8" s="22">
        <v>135</v>
      </c>
      <c r="H8" s="21"/>
      <c r="I8" s="22"/>
      <c r="J8" s="21"/>
      <c r="K8" s="22"/>
      <c r="L8" s="21"/>
      <c r="M8" s="22"/>
      <c r="N8" s="21"/>
      <c r="O8" s="22"/>
      <c r="P8" s="21"/>
      <c r="Q8" s="22"/>
      <c r="R8" s="21"/>
      <c r="S8" s="22"/>
      <c r="T8" s="24"/>
      <c r="V8" s="26"/>
    </row>
    <row r="9" spans="1:22" ht="12.75">
      <c r="A9" s="1">
        <v>41721</v>
      </c>
      <c r="B9" s="19" t="s">
        <v>20</v>
      </c>
      <c r="D9" s="21">
        <v>0.12</v>
      </c>
      <c r="E9" s="22"/>
      <c r="H9" s="21"/>
      <c r="I9" s="22"/>
      <c r="J9" s="21"/>
      <c r="K9" s="22"/>
      <c r="L9" s="21"/>
      <c r="M9" s="22"/>
      <c r="N9" s="21"/>
      <c r="O9" s="22"/>
      <c r="P9" s="21"/>
      <c r="Q9" s="22"/>
      <c r="R9" s="21"/>
      <c r="S9" s="22">
        <v>0.12</v>
      </c>
      <c r="T9" s="24"/>
      <c r="V9" s="26"/>
    </row>
    <row r="10" spans="1:22" ht="12.75">
      <c r="A10" s="1">
        <v>41739</v>
      </c>
      <c r="B10" s="19" t="s">
        <v>17</v>
      </c>
      <c r="D10" s="21">
        <v>300</v>
      </c>
      <c r="E10" s="22"/>
      <c r="H10" s="21"/>
      <c r="I10" s="22">
        <v>300</v>
      </c>
      <c r="J10" s="21"/>
      <c r="K10" s="22"/>
      <c r="L10" s="21"/>
      <c r="M10" s="22"/>
      <c r="N10" s="21"/>
      <c r="O10" s="22"/>
      <c r="P10" s="21"/>
      <c r="Q10" s="22"/>
      <c r="R10" s="21"/>
      <c r="S10" s="22"/>
      <c r="T10" s="24"/>
      <c r="V10" s="26"/>
    </row>
    <row r="11" spans="1:22" ht="12.75">
      <c r="A11" s="1">
        <v>41754</v>
      </c>
      <c r="B11" s="19" t="s">
        <v>17</v>
      </c>
      <c r="D11" s="21">
        <v>300</v>
      </c>
      <c r="E11" s="22"/>
      <c r="H11" s="21"/>
      <c r="I11" s="22">
        <v>300</v>
      </c>
      <c r="J11" s="21"/>
      <c r="K11" s="22"/>
      <c r="L11" s="21"/>
      <c r="M11" s="22"/>
      <c r="N11" s="21"/>
      <c r="O11" s="22"/>
      <c r="P11" s="21"/>
      <c r="Q11" s="22"/>
      <c r="R11" s="21"/>
      <c r="S11" s="22"/>
      <c r="T11" s="24"/>
      <c r="V11" s="26"/>
    </row>
    <row r="12" spans="1:22" ht="12.75">
      <c r="A12" s="1">
        <v>41762</v>
      </c>
      <c r="B12" s="19" t="s">
        <v>16</v>
      </c>
      <c r="D12" s="21">
        <v>505.1</v>
      </c>
      <c r="E12" s="22"/>
      <c r="H12" s="21"/>
      <c r="I12" s="22"/>
      <c r="J12" s="21"/>
      <c r="K12" s="22"/>
      <c r="L12" s="21"/>
      <c r="M12" s="22"/>
      <c r="N12" s="21"/>
      <c r="O12" s="22"/>
      <c r="P12" s="21"/>
      <c r="Q12" s="22"/>
      <c r="R12" s="21"/>
      <c r="S12" s="22">
        <v>505.1</v>
      </c>
      <c r="T12" s="24"/>
      <c r="V12" s="26"/>
    </row>
    <row r="13" spans="1:22" ht="12.75">
      <c r="A13" s="1">
        <v>41774</v>
      </c>
      <c r="B13" s="19" t="s">
        <v>21</v>
      </c>
      <c r="C13" s="2">
        <v>3</v>
      </c>
      <c r="D13" s="21"/>
      <c r="E13" s="22">
        <v>599</v>
      </c>
      <c r="H13" s="21"/>
      <c r="I13" s="22"/>
      <c r="J13" s="21"/>
      <c r="K13" s="22"/>
      <c r="L13" s="21"/>
      <c r="M13" s="22"/>
      <c r="N13" s="21">
        <v>599</v>
      </c>
      <c r="O13" s="22"/>
      <c r="P13" s="21"/>
      <c r="Q13" s="22"/>
      <c r="R13" s="21"/>
      <c r="S13" s="22"/>
      <c r="T13" s="24" t="s">
        <v>22</v>
      </c>
      <c r="V13" s="26"/>
    </row>
    <row r="14" spans="1:22" ht="12.75">
      <c r="A14" s="1">
        <v>41783</v>
      </c>
      <c r="B14" s="19" t="s">
        <v>21</v>
      </c>
      <c r="C14" s="2">
        <v>4</v>
      </c>
      <c r="D14" s="21"/>
      <c r="E14" s="22">
        <v>219</v>
      </c>
      <c r="H14" s="21"/>
      <c r="I14" s="22"/>
      <c r="J14" s="21"/>
      <c r="K14" s="22"/>
      <c r="L14" s="21"/>
      <c r="M14" s="22"/>
      <c r="N14" s="21">
        <v>219</v>
      </c>
      <c r="O14" s="22"/>
      <c r="P14" s="21"/>
      <c r="Q14" s="22"/>
      <c r="R14" s="21"/>
      <c r="S14" s="22"/>
      <c r="T14" s="24" t="s">
        <v>23</v>
      </c>
      <c r="V14" s="26"/>
    </row>
    <row r="15" spans="1:22" ht="12.75">
      <c r="A15" s="18">
        <v>41786</v>
      </c>
      <c r="B15" s="19" t="s">
        <v>17</v>
      </c>
      <c r="C15" s="20"/>
      <c r="D15" s="21">
        <v>300</v>
      </c>
      <c r="E15" s="22"/>
      <c r="F15" s="23"/>
      <c r="G15" s="23"/>
      <c r="H15" s="21"/>
      <c r="I15" s="22">
        <v>300</v>
      </c>
      <c r="J15" s="21"/>
      <c r="K15" s="22"/>
      <c r="L15" s="21"/>
      <c r="M15" s="22"/>
      <c r="N15" s="21"/>
      <c r="O15" s="22"/>
      <c r="P15" s="21"/>
      <c r="Q15" s="22"/>
      <c r="R15" s="21"/>
      <c r="S15" s="22"/>
      <c r="T15" s="24"/>
      <c r="U15" s="25"/>
      <c r="V15" s="26"/>
    </row>
    <row r="16" spans="1:22" ht="12.75">
      <c r="A16" s="18">
        <v>41794</v>
      </c>
      <c r="B16" s="19" t="s">
        <v>21</v>
      </c>
      <c r="C16" s="2">
        <v>5</v>
      </c>
      <c r="D16" s="21"/>
      <c r="E16" s="22">
        <v>179.94</v>
      </c>
      <c r="H16" s="21"/>
      <c r="I16" s="22"/>
      <c r="J16" s="21"/>
      <c r="K16" s="22"/>
      <c r="L16" s="21"/>
      <c r="M16" s="22"/>
      <c r="N16" s="21">
        <v>179.94</v>
      </c>
      <c r="O16" s="22"/>
      <c r="P16" s="21"/>
      <c r="Q16" s="22"/>
      <c r="R16" s="21"/>
      <c r="S16" s="22"/>
      <c r="T16" s="24" t="s">
        <v>24</v>
      </c>
      <c r="V16" s="26"/>
    </row>
    <row r="17" spans="1:22" ht="12.75">
      <c r="A17" s="1">
        <v>41800</v>
      </c>
      <c r="B17" s="19" t="s">
        <v>17</v>
      </c>
      <c r="D17" s="21">
        <v>300</v>
      </c>
      <c r="E17" s="22"/>
      <c r="H17" s="21"/>
      <c r="I17" s="22">
        <v>300</v>
      </c>
      <c r="J17" s="21"/>
      <c r="K17" s="22"/>
      <c r="L17" s="21"/>
      <c r="M17" s="22"/>
      <c r="N17" s="21"/>
      <c r="O17" s="22"/>
      <c r="P17" s="21"/>
      <c r="Q17" s="22"/>
      <c r="R17" s="21"/>
      <c r="S17" s="22"/>
      <c r="T17" s="24"/>
      <c r="V17" s="26"/>
    </row>
    <row r="18" spans="1:22" ht="12.75">
      <c r="A18" s="1">
        <v>41800</v>
      </c>
      <c r="B18" s="19" t="s">
        <v>3</v>
      </c>
      <c r="C18" s="2">
        <v>6</v>
      </c>
      <c r="D18" s="21"/>
      <c r="E18" s="22">
        <v>20000</v>
      </c>
      <c r="H18" s="21"/>
      <c r="I18" s="22"/>
      <c r="J18" s="21">
        <v>20000</v>
      </c>
      <c r="K18" s="22"/>
      <c r="L18" s="21"/>
      <c r="M18" s="22"/>
      <c r="N18" s="21"/>
      <c r="O18" s="22"/>
      <c r="P18" s="21"/>
      <c r="Q18" s="22"/>
      <c r="R18" s="21"/>
      <c r="S18" s="22"/>
      <c r="T18" s="24" t="s">
        <v>25</v>
      </c>
      <c r="V18" s="26"/>
    </row>
    <row r="19" spans="1:22" ht="12.75">
      <c r="A19" s="18">
        <v>41804</v>
      </c>
      <c r="B19" s="19" t="s">
        <v>26</v>
      </c>
      <c r="C19" s="20">
        <v>7</v>
      </c>
      <c r="D19" s="21"/>
      <c r="E19" s="22">
        <v>7655</v>
      </c>
      <c r="F19" s="23"/>
      <c r="G19" s="23"/>
      <c r="H19" s="21"/>
      <c r="I19" s="22"/>
      <c r="J19" s="21"/>
      <c r="K19" s="22"/>
      <c r="L19" s="21"/>
      <c r="M19" s="22"/>
      <c r="N19" s="21"/>
      <c r="O19" s="22"/>
      <c r="P19" s="21"/>
      <c r="Q19" s="22"/>
      <c r="R19" s="21">
        <v>7655</v>
      </c>
      <c r="S19" s="22"/>
      <c r="T19" s="24" t="s">
        <v>27</v>
      </c>
      <c r="U19" s="25"/>
      <c r="V19" s="26"/>
    </row>
    <row r="20" spans="1:22" ht="12.75">
      <c r="A20" s="1">
        <v>41804</v>
      </c>
      <c r="B20" s="19" t="s">
        <v>21</v>
      </c>
      <c r="C20" s="2">
        <v>8</v>
      </c>
      <c r="D20" s="21"/>
      <c r="E20" s="22">
        <v>219</v>
      </c>
      <c r="H20" s="21"/>
      <c r="I20" s="22"/>
      <c r="J20" s="21"/>
      <c r="K20" s="22"/>
      <c r="L20" s="21"/>
      <c r="M20" s="22"/>
      <c r="N20" s="21">
        <v>219</v>
      </c>
      <c r="O20" s="22"/>
      <c r="P20" s="21"/>
      <c r="Q20" s="22"/>
      <c r="R20" s="21"/>
      <c r="S20" s="22"/>
      <c r="T20" s="24" t="s">
        <v>23</v>
      </c>
      <c r="V20" s="26"/>
    </row>
    <row r="21" spans="1:22" ht="12.75">
      <c r="A21" s="1">
        <v>41815</v>
      </c>
      <c r="B21" s="19" t="s">
        <v>21</v>
      </c>
      <c r="C21" s="2">
        <v>9</v>
      </c>
      <c r="D21" s="21"/>
      <c r="E21" s="22">
        <v>396</v>
      </c>
      <c r="H21" s="21"/>
      <c r="I21" s="22"/>
      <c r="J21" s="21"/>
      <c r="K21" s="22"/>
      <c r="L21" s="21"/>
      <c r="M21" s="22"/>
      <c r="N21" s="21">
        <v>396</v>
      </c>
      <c r="O21" s="22"/>
      <c r="P21" s="21"/>
      <c r="Q21" s="22"/>
      <c r="R21" s="21"/>
      <c r="S21" s="22"/>
      <c r="T21" s="24" t="s">
        <v>28</v>
      </c>
      <c r="V21" s="26"/>
    </row>
    <row r="22" spans="1:22" ht="12.75">
      <c r="A22" s="1">
        <v>41817</v>
      </c>
      <c r="B22" s="19" t="s">
        <v>29</v>
      </c>
      <c r="D22" s="21">
        <v>300</v>
      </c>
      <c r="E22" s="22"/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21"/>
      <c r="S22" s="22">
        <v>300</v>
      </c>
      <c r="T22" s="24" t="s">
        <v>29</v>
      </c>
      <c r="V22" s="26"/>
    </row>
    <row r="23" spans="1:22" ht="12.75">
      <c r="A23" s="18">
        <v>41822</v>
      </c>
      <c r="B23" s="19" t="s">
        <v>18</v>
      </c>
      <c r="C23" s="20"/>
      <c r="D23" s="21">
        <v>6045</v>
      </c>
      <c r="E23" s="22"/>
      <c r="F23" s="23"/>
      <c r="G23" s="23"/>
      <c r="H23" s="21"/>
      <c r="I23" s="22"/>
      <c r="J23" s="21"/>
      <c r="K23" s="22"/>
      <c r="L23" s="21"/>
      <c r="M23" s="22">
        <v>6045</v>
      </c>
      <c r="N23" s="21"/>
      <c r="O23" s="22"/>
      <c r="P23" s="21"/>
      <c r="Q23" s="22"/>
      <c r="R23" s="21"/>
      <c r="S23" s="22"/>
      <c r="T23" s="24"/>
      <c r="U23" s="25"/>
      <c r="V23" s="26"/>
    </row>
    <row r="24" spans="1:22" ht="12.75">
      <c r="A24" s="1">
        <v>41823</v>
      </c>
      <c r="B24" s="19" t="s">
        <v>30</v>
      </c>
      <c r="C24" s="2">
        <v>10</v>
      </c>
      <c r="D24" s="21"/>
      <c r="E24" s="22">
        <v>2312.5</v>
      </c>
      <c r="H24" s="21"/>
      <c r="I24" s="22"/>
      <c r="J24" s="21"/>
      <c r="K24" s="22"/>
      <c r="L24" s="21"/>
      <c r="M24" s="22"/>
      <c r="N24" s="21"/>
      <c r="O24" s="22"/>
      <c r="P24" s="21"/>
      <c r="Q24" s="22"/>
      <c r="R24" s="21">
        <v>2312.5</v>
      </c>
      <c r="S24" s="22"/>
      <c r="T24" s="24" t="s">
        <v>31</v>
      </c>
      <c r="V24" s="26"/>
    </row>
    <row r="25" spans="1:22" ht="12.75">
      <c r="A25" s="1">
        <v>41823</v>
      </c>
      <c r="B25" s="19" t="s">
        <v>30</v>
      </c>
      <c r="C25" s="2">
        <v>11</v>
      </c>
      <c r="D25" s="21"/>
      <c r="E25" s="22">
        <v>1000</v>
      </c>
      <c r="H25" s="21"/>
      <c r="I25" s="22"/>
      <c r="J25" s="21"/>
      <c r="K25" s="22"/>
      <c r="L25" s="21"/>
      <c r="M25" s="22"/>
      <c r="N25" s="21"/>
      <c r="O25" s="22"/>
      <c r="P25" s="21"/>
      <c r="Q25" s="22"/>
      <c r="R25" s="21">
        <v>1000</v>
      </c>
      <c r="S25" s="22"/>
      <c r="T25" s="24" t="s">
        <v>32</v>
      </c>
      <c r="V25" s="26"/>
    </row>
    <row r="26" spans="1:22" ht="12.75">
      <c r="A26" s="1">
        <v>41824</v>
      </c>
      <c r="B26" s="19" t="s">
        <v>33</v>
      </c>
      <c r="D26" s="21">
        <v>310</v>
      </c>
      <c r="E26" s="22"/>
      <c r="H26" s="21"/>
      <c r="I26" s="22"/>
      <c r="J26" s="21"/>
      <c r="K26" s="22"/>
      <c r="L26" s="21"/>
      <c r="M26" s="22"/>
      <c r="N26" s="21"/>
      <c r="O26" s="22"/>
      <c r="P26" s="21"/>
      <c r="Q26" s="22"/>
      <c r="R26" s="21"/>
      <c r="S26" s="22">
        <v>310</v>
      </c>
      <c r="T26" s="24" t="s">
        <v>34</v>
      </c>
      <c r="V26" s="26"/>
    </row>
    <row r="27" spans="1:22" ht="12.75">
      <c r="A27" s="1">
        <v>41862</v>
      </c>
      <c r="B27" s="19" t="s">
        <v>29</v>
      </c>
      <c r="D27" s="21">
        <v>745</v>
      </c>
      <c r="E27" s="22"/>
      <c r="H27" s="21"/>
      <c r="I27" s="22"/>
      <c r="J27" s="21"/>
      <c r="K27" s="22"/>
      <c r="L27" s="21"/>
      <c r="M27" s="22"/>
      <c r="N27" s="21"/>
      <c r="O27" s="22"/>
      <c r="P27" s="21"/>
      <c r="Q27" s="22"/>
      <c r="R27" s="21"/>
      <c r="S27" s="22">
        <v>745</v>
      </c>
      <c r="T27" s="24" t="s">
        <v>29</v>
      </c>
      <c r="V27" s="26"/>
    </row>
    <row r="28" spans="1:22" s="25" customFormat="1" ht="12.75">
      <c r="A28" s="18">
        <v>41863</v>
      </c>
      <c r="B28" s="19" t="s">
        <v>35</v>
      </c>
      <c r="C28" s="20">
        <v>12</v>
      </c>
      <c r="D28" s="21"/>
      <c r="E28" s="22">
        <v>2072</v>
      </c>
      <c r="F28" s="23"/>
      <c r="G28" s="23"/>
      <c r="H28" s="21"/>
      <c r="I28" s="22"/>
      <c r="J28" s="21"/>
      <c r="K28" s="22"/>
      <c r="L28" s="21"/>
      <c r="M28" s="22"/>
      <c r="N28" s="21">
        <v>2072</v>
      </c>
      <c r="O28" s="22"/>
      <c r="P28" s="21"/>
      <c r="Q28" s="22"/>
      <c r="R28" s="21"/>
      <c r="S28" s="22"/>
      <c r="T28" s="24"/>
      <c r="V28" s="26"/>
    </row>
    <row r="29" spans="1:22" ht="12.75">
      <c r="A29" s="18">
        <v>41861</v>
      </c>
      <c r="B29" s="19" t="s">
        <v>21</v>
      </c>
      <c r="C29" s="20">
        <v>13</v>
      </c>
      <c r="D29" s="21"/>
      <c r="E29" s="22">
        <v>288</v>
      </c>
      <c r="F29" s="23"/>
      <c r="G29" s="23"/>
      <c r="H29" s="21"/>
      <c r="I29" s="22"/>
      <c r="J29" s="21"/>
      <c r="K29" s="22"/>
      <c r="L29" s="21"/>
      <c r="M29" s="22"/>
      <c r="N29" s="21">
        <v>288</v>
      </c>
      <c r="O29" s="22"/>
      <c r="P29" s="21"/>
      <c r="Q29" s="22"/>
      <c r="R29" s="21"/>
      <c r="S29" s="22"/>
      <c r="T29" s="24" t="s">
        <v>24</v>
      </c>
      <c r="U29" s="25"/>
      <c r="V29" s="26"/>
    </row>
    <row r="30" spans="1:22" ht="12.75">
      <c r="A30" s="18">
        <v>41863</v>
      </c>
      <c r="B30" s="19" t="s">
        <v>21</v>
      </c>
      <c r="C30" s="20">
        <v>14</v>
      </c>
      <c r="D30" s="21"/>
      <c r="E30" s="22">
        <v>149.6</v>
      </c>
      <c r="F30" s="23"/>
      <c r="G30" s="23"/>
      <c r="H30" s="21"/>
      <c r="I30" s="22"/>
      <c r="J30" s="21"/>
      <c r="K30" s="22"/>
      <c r="L30" s="21"/>
      <c r="M30" s="22"/>
      <c r="N30" s="21">
        <v>149.6</v>
      </c>
      <c r="O30" s="22"/>
      <c r="P30" s="21"/>
      <c r="Q30" s="22"/>
      <c r="R30" s="21"/>
      <c r="S30" s="22"/>
      <c r="T30" s="24" t="s">
        <v>36</v>
      </c>
      <c r="U30" s="25"/>
      <c r="V30" s="26"/>
    </row>
    <row r="31" spans="1:22" ht="12.75">
      <c r="A31" s="1">
        <v>41866</v>
      </c>
      <c r="B31" s="19" t="s">
        <v>29</v>
      </c>
      <c r="D31" s="21">
        <v>80</v>
      </c>
      <c r="E31" s="22"/>
      <c r="H31" s="21"/>
      <c r="I31" s="22"/>
      <c r="J31" s="21"/>
      <c r="K31" s="22"/>
      <c r="L31" s="21"/>
      <c r="M31" s="22"/>
      <c r="N31" s="21"/>
      <c r="O31" s="22"/>
      <c r="P31" s="21"/>
      <c r="Q31" s="22"/>
      <c r="R31" s="21"/>
      <c r="S31" s="22">
        <v>80</v>
      </c>
      <c r="T31" s="24" t="s">
        <v>29</v>
      </c>
      <c r="V31" s="26"/>
    </row>
    <row r="32" spans="1:22" ht="12.75">
      <c r="A32" s="1">
        <v>41866</v>
      </c>
      <c r="B32" s="19" t="s">
        <v>37</v>
      </c>
      <c r="C32" s="2">
        <v>15</v>
      </c>
      <c r="D32" s="21"/>
      <c r="E32" s="22">
        <v>200</v>
      </c>
      <c r="H32" s="21"/>
      <c r="I32" s="22"/>
      <c r="J32" s="21"/>
      <c r="K32" s="22"/>
      <c r="L32" s="21"/>
      <c r="M32" s="22"/>
      <c r="N32" s="21"/>
      <c r="O32" s="22"/>
      <c r="P32" s="21">
        <v>200</v>
      </c>
      <c r="Q32" s="22"/>
      <c r="R32" s="21"/>
      <c r="S32" s="22"/>
      <c r="T32" s="24" t="s">
        <v>38</v>
      </c>
      <c r="V32" s="26"/>
    </row>
    <row r="33" spans="1:22" ht="12.75">
      <c r="A33" s="1">
        <v>41870</v>
      </c>
      <c r="B33" s="19" t="s">
        <v>29</v>
      </c>
      <c r="D33" s="21">
        <v>110</v>
      </c>
      <c r="E33" s="22"/>
      <c r="H33" s="21"/>
      <c r="I33" s="22"/>
      <c r="J33" s="21"/>
      <c r="K33" s="22"/>
      <c r="L33" s="21"/>
      <c r="M33" s="22"/>
      <c r="N33" s="21"/>
      <c r="O33" s="22"/>
      <c r="P33" s="21"/>
      <c r="Q33" s="22"/>
      <c r="R33" s="21"/>
      <c r="S33" s="22">
        <v>110</v>
      </c>
      <c r="T33" s="24" t="s">
        <v>29</v>
      </c>
      <c r="V33" s="26"/>
    </row>
    <row r="34" spans="1:22" ht="12.75">
      <c r="A34" s="1">
        <v>41873</v>
      </c>
      <c r="B34" s="19" t="s">
        <v>37</v>
      </c>
      <c r="C34" s="2" t="s">
        <v>39</v>
      </c>
      <c r="D34" s="21"/>
      <c r="E34" s="22"/>
      <c r="G34" s="3">
        <v>280.5</v>
      </c>
      <c r="H34" s="21"/>
      <c r="I34" s="22"/>
      <c r="J34" s="21"/>
      <c r="K34" s="22"/>
      <c r="L34" s="21"/>
      <c r="M34" s="22"/>
      <c r="N34" s="21"/>
      <c r="O34" s="22"/>
      <c r="P34" s="21">
        <v>280.5</v>
      </c>
      <c r="Q34" s="22"/>
      <c r="R34" s="21"/>
      <c r="S34" s="22"/>
      <c r="T34" s="24" t="s">
        <v>38</v>
      </c>
      <c r="V34" s="26"/>
    </row>
    <row r="35" spans="1:22" ht="12.75">
      <c r="A35" s="1">
        <v>41873</v>
      </c>
      <c r="B35" s="19" t="s">
        <v>37</v>
      </c>
      <c r="C35" s="2" t="s">
        <v>40</v>
      </c>
      <c r="D35" s="21"/>
      <c r="E35" s="22"/>
      <c r="G35" s="3">
        <v>169</v>
      </c>
      <c r="H35" s="21"/>
      <c r="I35" s="22"/>
      <c r="J35" s="21"/>
      <c r="K35" s="22"/>
      <c r="L35" s="21"/>
      <c r="M35" s="22"/>
      <c r="N35" s="21"/>
      <c r="O35" s="22"/>
      <c r="P35" s="21">
        <v>169</v>
      </c>
      <c r="Q35" s="22"/>
      <c r="R35" s="21"/>
      <c r="S35" s="22"/>
      <c r="T35" s="24" t="s">
        <v>38</v>
      </c>
      <c r="V35" s="26"/>
    </row>
    <row r="36" spans="1:22" ht="12.75">
      <c r="A36" s="1">
        <v>41877</v>
      </c>
      <c r="B36" s="19" t="s">
        <v>37</v>
      </c>
      <c r="C36" s="2">
        <v>16</v>
      </c>
      <c r="D36" s="21"/>
      <c r="E36" s="22">
        <v>639</v>
      </c>
      <c r="H36" s="21"/>
      <c r="I36" s="22"/>
      <c r="J36" s="21"/>
      <c r="K36" s="22"/>
      <c r="L36" s="21"/>
      <c r="M36" s="22"/>
      <c r="N36" s="21"/>
      <c r="O36" s="22"/>
      <c r="P36" s="21">
        <v>639</v>
      </c>
      <c r="Q36" s="22"/>
      <c r="R36" s="21"/>
      <c r="S36" s="22"/>
      <c r="T36" s="24" t="s">
        <v>38</v>
      </c>
      <c r="V36" s="26"/>
    </row>
    <row r="37" spans="1:22" ht="12.75">
      <c r="A37" s="1">
        <v>41881</v>
      </c>
      <c r="B37" s="19" t="s">
        <v>26</v>
      </c>
      <c r="C37" s="2" t="s">
        <v>41</v>
      </c>
      <c r="D37" s="21"/>
      <c r="E37" s="22"/>
      <c r="G37" s="3">
        <v>194.5</v>
      </c>
      <c r="H37" s="21"/>
      <c r="I37" s="22"/>
      <c r="J37" s="21"/>
      <c r="K37" s="22"/>
      <c r="L37" s="21"/>
      <c r="M37" s="22"/>
      <c r="N37" s="21"/>
      <c r="O37" s="22"/>
      <c r="P37" s="21"/>
      <c r="Q37" s="22"/>
      <c r="R37" s="21">
        <v>194.5</v>
      </c>
      <c r="S37" s="22"/>
      <c r="T37" s="24" t="s">
        <v>27</v>
      </c>
      <c r="V37" s="26"/>
    </row>
    <row r="38" spans="1:22" ht="12.75">
      <c r="A38" s="1">
        <v>41881</v>
      </c>
      <c r="B38" s="19" t="s">
        <v>26</v>
      </c>
      <c r="C38" s="2" t="s">
        <v>42</v>
      </c>
      <c r="D38" s="21"/>
      <c r="E38" s="22"/>
      <c r="G38" s="3">
        <v>535</v>
      </c>
      <c r="H38" s="21"/>
      <c r="I38" s="22"/>
      <c r="J38" s="21"/>
      <c r="K38" s="22"/>
      <c r="L38" s="21"/>
      <c r="M38" s="22"/>
      <c r="N38" s="21"/>
      <c r="O38" s="22"/>
      <c r="P38" s="21"/>
      <c r="Q38" s="22"/>
      <c r="R38" s="21">
        <v>535</v>
      </c>
      <c r="S38" s="22"/>
      <c r="T38" s="24" t="s">
        <v>27</v>
      </c>
      <c r="V38" s="26"/>
    </row>
    <row r="39" spans="1:22" ht="12.75">
      <c r="A39" s="1">
        <v>41882</v>
      </c>
      <c r="B39" s="19" t="s">
        <v>37</v>
      </c>
      <c r="C39" s="2" t="s">
        <v>43</v>
      </c>
      <c r="D39" s="21"/>
      <c r="E39" s="22"/>
      <c r="G39" s="3">
        <v>189</v>
      </c>
      <c r="H39" s="21"/>
      <c r="I39" s="22"/>
      <c r="J39" s="21"/>
      <c r="K39" s="22"/>
      <c r="L39" s="21"/>
      <c r="M39" s="22"/>
      <c r="N39" s="21"/>
      <c r="O39" s="22"/>
      <c r="P39" s="21">
        <v>189</v>
      </c>
      <c r="Q39" s="22"/>
      <c r="R39" s="21"/>
      <c r="S39" s="22"/>
      <c r="T39" s="24" t="s">
        <v>38</v>
      </c>
      <c r="V39" s="26"/>
    </row>
    <row r="40" spans="1:22" ht="12.75">
      <c r="A40" s="1">
        <v>41882</v>
      </c>
      <c r="B40" s="19" t="s">
        <v>26</v>
      </c>
      <c r="C40" s="2" t="s">
        <v>44</v>
      </c>
      <c r="D40" s="21"/>
      <c r="E40" s="22"/>
      <c r="G40" s="3">
        <v>300</v>
      </c>
      <c r="H40" s="21"/>
      <c r="I40" s="22"/>
      <c r="J40" s="21"/>
      <c r="K40" s="22"/>
      <c r="L40" s="21"/>
      <c r="M40" s="22"/>
      <c r="N40" s="21"/>
      <c r="O40" s="22"/>
      <c r="P40" s="21"/>
      <c r="Q40" s="22"/>
      <c r="R40" s="21">
        <v>300</v>
      </c>
      <c r="S40" s="22"/>
      <c r="T40" s="24" t="s">
        <v>27</v>
      </c>
      <c r="V40" s="26"/>
    </row>
    <row r="41" spans="1:22" ht="12.75">
      <c r="A41" s="1">
        <v>41884</v>
      </c>
      <c r="B41" s="19" t="s">
        <v>37</v>
      </c>
      <c r="C41" s="2">
        <v>17</v>
      </c>
      <c r="D41" s="21"/>
      <c r="E41" s="22">
        <v>3096</v>
      </c>
      <c r="H41" s="21"/>
      <c r="I41" s="22"/>
      <c r="J41" s="21"/>
      <c r="K41" s="22"/>
      <c r="L41" s="21"/>
      <c r="M41" s="22"/>
      <c r="N41" s="21"/>
      <c r="O41" s="22"/>
      <c r="P41" s="21">
        <v>3096</v>
      </c>
      <c r="Q41" s="22"/>
      <c r="R41" s="21"/>
      <c r="S41" s="22"/>
      <c r="T41" s="24" t="s">
        <v>45</v>
      </c>
      <c r="V41" s="26"/>
    </row>
    <row r="42" spans="1:22" ht="12.75">
      <c r="A42" s="1">
        <v>41885</v>
      </c>
      <c r="B42" s="19" t="s">
        <v>26</v>
      </c>
      <c r="C42" s="2" t="s">
        <v>46</v>
      </c>
      <c r="D42" s="21"/>
      <c r="E42" s="22"/>
      <c r="G42" s="3">
        <v>249</v>
      </c>
      <c r="H42" s="21"/>
      <c r="I42" s="22"/>
      <c r="J42" s="21"/>
      <c r="K42" s="22"/>
      <c r="L42" s="21"/>
      <c r="M42" s="22"/>
      <c r="N42" s="21"/>
      <c r="O42" s="22"/>
      <c r="P42" s="21"/>
      <c r="Q42" s="22"/>
      <c r="R42" s="21">
        <v>249</v>
      </c>
      <c r="S42" s="22"/>
      <c r="T42" s="24" t="s">
        <v>27</v>
      </c>
      <c r="V42" s="26"/>
    </row>
    <row r="43" spans="1:22" ht="12.75">
      <c r="A43" s="18">
        <v>41885</v>
      </c>
      <c r="B43" s="19" t="s">
        <v>16</v>
      </c>
      <c r="C43" s="20"/>
      <c r="D43" s="21">
        <v>590.35</v>
      </c>
      <c r="E43" s="22"/>
      <c r="F43" s="23"/>
      <c r="G43" s="23"/>
      <c r="H43" s="21"/>
      <c r="I43" s="22"/>
      <c r="J43" s="21"/>
      <c r="K43" s="22"/>
      <c r="L43" s="21"/>
      <c r="M43" s="22"/>
      <c r="N43" s="21"/>
      <c r="O43" s="22"/>
      <c r="P43" s="21"/>
      <c r="Q43" s="22"/>
      <c r="R43" s="21"/>
      <c r="S43" s="22">
        <v>590.35</v>
      </c>
      <c r="T43" s="24"/>
      <c r="U43" s="25"/>
      <c r="V43" s="26"/>
    </row>
    <row r="44" spans="1:22" ht="12.75">
      <c r="A44" s="18">
        <v>41886</v>
      </c>
      <c r="B44" s="19" t="s">
        <v>37</v>
      </c>
      <c r="C44" s="20" t="s">
        <v>47</v>
      </c>
      <c r="D44" s="21"/>
      <c r="E44" s="22"/>
      <c r="F44" s="23"/>
      <c r="G44" s="23">
        <v>74</v>
      </c>
      <c r="H44" s="21"/>
      <c r="I44" s="22"/>
      <c r="J44" s="21"/>
      <c r="K44" s="22"/>
      <c r="L44" s="21"/>
      <c r="M44" s="22"/>
      <c r="N44" s="21"/>
      <c r="O44" s="22"/>
      <c r="P44" s="21">
        <v>74</v>
      </c>
      <c r="Q44" s="22"/>
      <c r="R44" s="21"/>
      <c r="S44" s="22"/>
      <c r="T44" s="24" t="s">
        <v>48</v>
      </c>
      <c r="U44" s="25"/>
      <c r="V44" s="26"/>
    </row>
    <row r="45" spans="1:22" ht="12.75">
      <c r="A45" s="18">
        <v>41886</v>
      </c>
      <c r="B45" s="19" t="s">
        <v>37</v>
      </c>
      <c r="C45" s="20" t="s">
        <v>49</v>
      </c>
      <c r="D45" s="21"/>
      <c r="E45" s="22"/>
      <c r="F45" s="23"/>
      <c r="G45" s="23">
        <v>220</v>
      </c>
      <c r="H45" s="21"/>
      <c r="I45" s="22"/>
      <c r="J45" s="21"/>
      <c r="K45" s="22"/>
      <c r="L45" s="21"/>
      <c r="M45" s="22"/>
      <c r="N45" s="21"/>
      <c r="O45" s="22"/>
      <c r="P45" s="21">
        <v>220</v>
      </c>
      <c r="Q45" s="22"/>
      <c r="R45" s="21"/>
      <c r="S45" s="22"/>
      <c r="T45" s="24" t="s">
        <v>48</v>
      </c>
      <c r="U45" s="25"/>
      <c r="V45" s="26"/>
    </row>
    <row r="46" spans="1:22" ht="12.75">
      <c r="A46" s="18">
        <v>41886</v>
      </c>
      <c r="B46" s="19" t="s">
        <v>37</v>
      </c>
      <c r="C46" s="20" t="s">
        <v>50</v>
      </c>
      <c r="D46" s="21"/>
      <c r="E46" s="22"/>
      <c r="F46" s="23"/>
      <c r="G46" s="23">
        <v>450</v>
      </c>
      <c r="H46" s="21"/>
      <c r="I46" s="22"/>
      <c r="J46" s="21"/>
      <c r="K46" s="22"/>
      <c r="L46" s="21"/>
      <c r="M46" s="22"/>
      <c r="N46" s="21"/>
      <c r="O46" s="22"/>
      <c r="P46" s="21">
        <v>450</v>
      </c>
      <c r="Q46" s="22"/>
      <c r="R46" s="21"/>
      <c r="S46" s="22"/>
      <c r="T46" s="24" t="s">
        <v>51</v>
      </c>
      <c r="U46" s="25"/>
      <c r="V46" s="26"/>
    </row>
    <row r="47" spans="1:22" ht="12.75">
      <c r="A47" s="1">
        <v>41886</v>
      </c>
      <c r="B47" s="19" t="s">
        <v>37</v>
      </c>
      <c r="C47" s="2">
        <v>18</v>
      </c>
      <c r="D47" s="21"/>
      <c r="E47" s="22">
        <v>2751.5</v>
      </c>
      <c r="H47" s="21"/>
      <c r="I47" s="22"/>
      <c r="J47" s="21"/>
      <c r="K47" s="22"/>
      <c r="L47" s="21"/>
      <c r="M47" s="22"/>
      <c r="N47" s="21"/>
      <c r="O47" s="22"/>
      <c r="P47" s="21">
        <v>2751.5</v>
      </c>
      <c r="Q47" s="22"/>
      <c r="R47" s="21"/>
      <c r="S47" s="22"/>
      <c r="T47" s="24" t="s">
        <v>38</v>
      </c>
      <c r="V47" s="26"/>
    </row>
    <row r="48" spans="1:22" ht="12.75">
      <c r="A48" s="1">
        <v>41887</v>
      </c>
      <c r="B48" s="19" t="s">
        <v>26</v>
      </c>
      <c r="C48" s="2" t="s">
        <v>52</v>
      </c>
      <c r="D48" s="21"/>
      <c r="E48" s="22"/>
      <c r="G48" s="3">
        <v>98</v>
      </c>
      <c r="H48" s="21"/>
      <c r="I48" s="22"/>
      <c r="J48" s="21"/>
      <c r="K48" s="22"/>
      <c r="L48" s="21"/>
      <c r="M48" s="22"/>
      <c r="N48" s="21"/>
      <c r="O48" s="22"/>
      <c r="P48" s="21"/>
      <c r="Q48" s="22"/>
      <c r="R48" s="21">
        <v>98</v>
      </c>
      <c r="S48" s="22"/>
      <c r="T48" s="24" t="s">
        <v>27</v>
      </c>
      <c r="V48" s="26"/>
    </row>
    <row r="49" spans="1:22" ht="12.75">
      <c r="A49" s="1">
        <v>41887</v>
      </c>
      <c r="B49" s="19" t="s">
        <v>37</v>
      </c>
      <c r="C49" s="2" t="s">
        <v>53</v>
      </c>
      <c r="D49" s="21"/>
      <c r="E49" s="22"/>
      <c r="G49" s="3">
        <v>379</v>
      </c>
      <c r="H49" s="21"/>
      <c r="I49" s="22"/>
      <c r="J49" s="21"/>
      <c r="K49" s="22"/>
      <c r="L49" s="21"/>
      <c r="M49" s="22"/>
      <c r="N49" s="21"/>
      <c r="O49" s="22"/>
      <c r="P49" s="21">
        <v>379</v>
      </c>
      <c r="Q49" s="22"/>
      <c r="R49" s="21"/>
      <c r="S49" s="22"/>
      <c r="T49" s="24" t="s">
        <v>38</v>
      </c>
      <c r="V49" s="26"/>
    </row>
    <row r="50" spans="1:22" ht="12.75">
      <c r="A50" s="1">
        <v>41887</v>
      </c>
      <c r="B50" s="19" t="s">
        <v>21</v>
      </c>
      <c r="C50" s="2" t="s">
        <v>54</v>
      </c>
      <c r="D50" s="21"/>
      <c r="E50" s="22"/>
      <c r="G50" s="3">
        <v>75</v>
      </c>
      <c r="H50" s="21"/>
      <c r="I50" s="22"/>
      <c r="J50" s="21"/>
      <c r="K50" s="22"/>
      <c r="L50" s="21"/>
      <c r="M50" s="22"/>
      <c r="N50" s="21">
        <v>75</v>
      </c>
      <c r="O50" s="22"/>
      <c r="P50" s="21"/>
      <c r="Q50" s="22"/>
      <c r="R50" s="21"/>
      <c r="S50" s="22"/>
      <c r="T50" s="24" t="s">
        <v>23</v>
      </c>
      <c r="V50" s="26"/>
    </row>
    <row r="51" spans="1:22" ht="12.75">
      <c r="A51" s="1">
        <v>41888</v>
      </c>
      <c r="B51" s="19" t="s">
        <v>37</v>
      </c>
      <c r="C51" s="2" t="s">
        <v>55</v>
      </c>
      <c r="D51" s="21"/>
      <c r="E51" s="22"/>
      <c r="G51" s="3">
        <v>403.5</v>
      </c>
      <c r="H51" s="21"/>
      <c r="I51" s="22"/>
      <c r="J51" s="21"/>
      <c r="K51" s="22"/>
      <c r="L51" s="21"/>
      <c r="M51" s="22"/>
      <c r="N51" s="21"/>
      <c r="O51" s="22"/>
      <c r="P51" s="21">
        <v>403.5</v>
      </c>
      <c r="Q51" s="22"/>
      <c r="R51" s="21"/>
      <c r="S51" s="22"/>
      <c r="T51" s="24" t="s">
        <v>24</v>
      </c>
      <c r="V51" s="26"/>
    </row>
    <row r="52" spans="1:22" ht="12.75">
      <c r="A52" s="1">
        <v>41889</v>
      </c>
      <c r="B52" s="19" t="s">
        <v>37</v>
      </c>
      <c r="C52" s="2" t="s">
        <v>56</v>
      </c>
      <c r="D52" s="21"/>
      <c r="E52" s="22"/>
      <c r="G52" s="3">
        <v>84</v>
      </c>
      <c r="H52" s="21"/>
      <c r="I52" s="22"/>
      <c r="J52" s="21"/>
      <c r="K52" s="22"/>
      <c r="L52" s="21"/>
      <c r="M52" s="22"/>
      <c r="N52" s="21"/>
      <c r="O52" s="22"/>
      <c r="P52" s="21">
        <v>84</v>
      </c>
      <c r="Q52" s="22"/>
      <c r="R52" s="21"/>
      <c r="S52" s="22"/>
      <c r="T52" s="24" t="s">
        <v>38</v>
      </c>
      <c r="V52" s="26"/>
    </row>
    <row r="53" spans="1:22" ht="12.75">
      <c r="A53" s="1">
        <v>41889</v>
      </c>
      <c r="B53" s="19" t="s">
        <v>37</v>
      </c>
      <c r="C53" s="2" t="s">
        <v>57</v>
      </c>
      <c r="D53" s="21"/>
      <c r="E53" s="22"/>
      <c r="G53" s="3">
        <v>111</v>
      </c>
      <c r="H53" s="21"/>
      <c r="I53" s="22"/>
      <c r="J53" s="21"/>
      <c r="K53" s="22"/>
      <c r="L53" s="21"/>
      <c r="M53" s="22"/>
      <c r="N53" s="21"/>
      <c r="O53" s="22"/>
      <c r="P53" s="21">
        <v>111</v>
      </c>
      <c r="Q53" s="22"/>
      <c r="R53" s="21"/>
      <c r="S53" s="22"/>
      <c r="T53" s="24" t="s">
        <v>38</v>
      </c>
      <c r="V53" s="26"/>
    </row>
    <row r="54" spans="1:22" ht="12.75">
      <c r="A54" s="1">
        <v>41889</v>
      </c>
      <c r="B54" s="19" t="s">
        <v>37</v>
      </c>
      <c r="C54" s="2" t="s">
        <v>58</v>
      </c>
      <c r="D54" s="21"/>
      <c r="E54" s="22"/>
      <c r="G54" s="3">
        <v>72</v>
      </c>
      <c r="H54" s="21"/>
      <c r="I54" s="22"/>
      <c r="J54" s="21"/>
      <c r="K54" s="22"/>
      <c r="L54" s="21"/>
      <c r="M54" s="22"/>
      <c r="N54" s="21"/>
      <c r="O54" s="22"/>
      <c r="P54" s="21">
        <v>72</v>
      </c>
      <c r="Q54" s="22"/>
      <c r="R54" s="21"/>
      <c r="S54" s="22"/>
      <c r="T54" s="24" t="s">
        <v>38</v>
      </c>
      <c r="V54" s="26"/>
    </row>
    <row r="55" spans="1:22" ht="12.75">
      <c r="A55" s="1">
        <v>41889</v>
      </c>
      <c r="B55" s="19" t="s">
        <v>37</v>
      </c>
      <c r="C55" s="2" t="s">
        <v>59</v>
      </c>
      <c r="D55" s="21"/>
      <c r="E55" s="22"/>
      <c r="G55" s="3">
        <v>349</v>
      </c>
      <c r="H55" s="21"/>
      <c r="I55" s="22"/>
      <c r="J55" s="21"/>
      <c r="K55" s="22"/>
      <c r="L55" s="21"/>
      <c r="M55" s="22"/>
      <c r="N55" s="21"/>
      <c r="O55" s="22"/>
      <c r="P55" s="21">
        <v>349</v>
      </c>
      <c r="Q55" s="22"/>
      <c r="R55" s="21"/>
      <c r="S55" s="22"/>
      <c r="T55" s="24" t="s">
        <v>60</v>
      </c>
      <c r="V55" s="26"/>
    </row>
    <row r="56" spans="1:22" ht="12.75">
      <c r="A56" s="1">
        <v>41889</v>
      </c>
      <c r="B56" s="19" t="s">
        <v>61</v>
      </c>
      <c r="D56" s="21"/>
      <c r="E56" s="22"/>
      <c r="F56" s="3">
        <v>12678.5</v>
      </c>
      <c r="H56" s="21"/>
      <c r="I56" s="22"/>
      <c r="J56" s="21"/>
      <c r="K56" s="22"/>
      <c r="L56" s="21"/>
      <c r="M56" s="22"/>
      <c r="N56" s="21"/>
      <c r="O56" s="22"/>
      <c r="P56" s="21"/>
      <c r="Q56" s="22">
        <v>12698.5</v>
      </c>
      <c r="R56" s="21"/>
      <c r="S56" s="22"/>
      <c r="T56" s="24" t="s">
        <v>62</v>
      </c>
      <c r="V56" s="26"/>
    </row>
    <row r="57" spans="1:22" ht="12.75">
      <c r="A57" s="1">
        <v>41891</v>
      </c>
      <c r="B57" s="19" t="s">
        <v>63</v>
      </c>
      <c r="D57" s="21">
        <v>3096</v>
      </c>
      <c r="E57" s="22"/>
      <c r="H57" s="21"/>
      <c r="I57" s="22"/>
      <c r="J57" s="21"/>
      <c r="K57" s="22"/>
      <c r="L57" s="21"/>
      <c r="M57" s="22"/>
      <c r="N57" s="21"/>
      <c r="O57" s="22"/>
      <c r="P57" s="21"/>
      <c r="Q57" s="22">
        <v>3096</v>
      </c>
      <c r="R57" s="21"/>
      <c r="S57" s="22"/>
      <c r="T57" s="24" t="s">
        <v>64</v>
      </c>
      <c r="V57" s="26"/>
    </row>
    <row r="58" spans="1:22" ht="12.75">
      <c r="A58" s="1">
        <v>41898</v>
      </c>
      <c r="B58" s="19" t="s">
        <v>29</v>
      </c>
      <c r="D58" s="21">
        <v>150</v>
      </c>
      <c r="E58" s="22"/>
      <c r="H58" s="21"/>
      <c r="I58" s="22"/>
      <c r="J58" s="21"/>
      <c r="K58" s="22"/>
      <c r="L58" s="21"/>
      <c r="M58" s="22"/>
      <c r="N58" s="21"/>
      <c r="O58" s="22"/>
      <c r="P58" s="21"/>
      <c r="Q58" s="22"/>
      <c r="R58" s="21"/>
      <c r="S58" s="22">
        <v>150</v>
      </c>
      <c r="T58" s="24"/>
      <c r="V58" s="26"/>
    </row>
    <row r="59" spans="1:22" ht="12.75">
      <c r="A59" s="29">
        <v>41899</v>
      </c>
      <c r="B59" s="19" t="s">
        <v>37</v>
      </c>
      <c r="C59" s="2">
        <v>19</v>
      </c>
      <c r="D59" s="21"/>
      <c r="E59" s="22">
        <v>1350</v>
      </c>
      <c r="H59" s="21"/>
      <c r="I59" s="22"/>
      <c r="J59" s="21"/>
      <c r="K59" s="22"/>
      <c r="L59" s="21"/>
      <c r="M59" s="22"/>
      <c r="N59" s="21"/>
      <c r="O59" s="22"/>
      <c r="P59" s="21">
        <v>1350</v>
      </c>
      <c r="Q59" s="22"/>
      <c r="R59" s="21"/>
      <c r="S59" s="22"/>
      <c r="T59" s="24" t="s">
        <v>65</v>
      </c>
      <c r="V59" s="30"/>
    </row>
    <row r="60" spans="1:22" ht="12.75">
      <c r="A60" s="1">
        <v>41902</v>
      </c>
      <c r="B60" s="19" t="s">
        <v>66</v>
      </c>
      <c r="D60" s="21">
        <v>2734</v>
      </c>
      <c r="E60" s="22"/>
      <c r="H60" s="21"/>
      <c r="I60" s="22"/>
      <c r="J60" s="21"/>
      <c r="K60" s="22"/>
      <c r="L60" s="21"/>
      <c r="M60" s="22"/>
      <c r="N60" s="21"/>
      <c r="O60" s="22"/>
      <c r="P60" s="21"/>
      <c r="Q60" s="22"/>
      <c r="R60" s="21"/>
      <c r="S60" s="22">
        <v>2734</v>
      </c>
      <c r="T60" s="24" t="s">
        <v>67</v>
      </c>
      <c r="V60" s="26"/>
    </row>
    <row r="61" spans="1:22" ht="12.75">
      <c r="A61" s="1">
        <v>41927</v>
      </c>
      <c r="B61" s="19" t="s">
        <v>37</v>
      </c>
      <c r="C61" s="2" t="s">
        <v>68</v>
      </c>
      <c r="D61" s="21"/>
      <c r="E61" s="22"/>
      <c r="G61" s="3">
        <v>100</v>
      </c>
      <c r="H61" s="21"/>
      <c r="I61" s="22"/>
      <c r="J61" s="21"/>
      <c r="K61" s="22"/>
      <c r="L61" s="21"/>
      <c r="M61" s="22"/>
      <c r="N61" s="21"/>
      <c r="O61" s="22"/>
      <c r="P61" s="21">
        <v>100</v>
      </c>
      <c r="Q61" s="22"/>
      <c r="R61" s="21"/>
      <c r="S61" s="22"/>
      <c r="T61" s="24" t="s">
        <v>69</v>
      </c>
      <c r="V61" s="26"/>
    </row>
    <row r="62" spans="1:22" ht="12.75">
      <c r="A62" s="1">
        <v>41933</v>
      </c>
      <c r="B62" s="19" t="s">
        <v>21</v>
      </c>
      <c r="C62" s="2">
        <v>20</v>
      </c>
      <c r="D62" s="21"/>
      <c r="E62" s="22">
        <v>398</v>
      </c>
      <c r="H62" s="21"/>
      <c r="I62" s="22"/>
      <c r="J62" s="21"/>
      <c r="K62" s="22"/>
      <c r="L62" s="21"/>
      <c r="M62" s="22"/>
      <c r="N62" s="21">
        <v>398</v>
      </c>
      <c r="O62" s="22"/>
      <c r="P62" s="21"/>
      <c r="Q62" s="22"/>
      <c r="R62" s="21"/>
      <c r="S62" s="22"/>
      <c r="T62" s="24" t="s">
        <v>23</v>
      </c>
      <c r="V62" s="26"/>
    </row>
    <row r="63" spans="1:22" ht="12.75">
      <c r="A63" s="1">
        <v>41944</v>
      </c>
      <c r="B63" s="19" t="s">
        <v>70</v>
      </c>
      <c r="C63" s="2">
        <v>21</v>
      </c>
      <c r="D63" s="21"/>
      <c r="E63" s="22">
        <v>560</v>
      </c>
      <c r="H63" s="21"/>
      <c r="I63" s="22"/>
      <c r="J63" s="21"/>
      <c r="K63" s="22"/>
      <c r="L63" s="21"/>
      <c r="M63" s="22"/>
      <c r="N63" s="21"/>
      <c r="O63" s="22"/>
      <c r="P63" s="21"/>
      <c r="Q63" s="22"/>
      <c r="R63" s="21">
        <v>560</v>
      </c>
      <c r="S63" s="22"/>
      <c r="T63" s="24" t="s">
        <v>70</v>
      </c>
      <c r="V63" s="26"/>
    </row>
    <row r="64" spans="1:22" ht="12.75">
      <c r="A64" s="18">
        <v>41948</v>
      </c>
      <c r="B64" s="19" t="s">
        <v>18</v>
      </c>
      <c r="C64" s="20"/>
      <c r="D64" s="21">
        <v>2000</v>
      </c>
      <c r="E64" s="22"/>
      <c r="F64" s="23"/>
      <c r="G64" s="23"/>
      <c r="H64" s="21"/>
      <c r="I64" s="22"/>
      <c r="J64" s="21"/>
      <c r="K64" s="22"/>
      <c r="L64" s="21"/>
      <c r="M64" s="22">
        <v>2000</v>
      </c>
      <c r="N64" s="21"/>
      <c r="O64" s="22"/>
      <c r="P64" s="21"/>
      <c r="Q64" s="22"/>
      <c r="R64" s="21"/>
      <c r="S64" s="22"/>
      <c r="T64" s="24"/>
      <c r="U64" s="25"/>
      <c r="V64" s="26"/>
    </row>
    <row r="65" spans="1:22" ht="12.75">
      <c r="A65" s="1">
        <v>41977</v>
      </c>
      <c r="B65" s="19" t="s">
        <v>21</v>
      </c>
      <c r="C65" s="2">
        <v>22</v>
      </c>
      <c r="D65" s="21"/>
      <c r="E65" s="22">
        <v>821</v>
      </c>
      <c r="H65" s="21"/>
      <c r="I65" s="22"/>
      <c r="J65" s="21"/>
      <c r="K65" s="22"/>
      <c r="L65" s="21"/>
      <c r="M65" s="22"/>
      <c r="N65" s="21">
        <v>821</v>
      </c>
      <c r="O65" s="22"/>
      <c r="P65" s="21"/>
      <c r="Q65" s="22"/>
      <c r="R65" s="21"/>
      <c r="S65" s="22"/>
      <c r="T65" s="24" t="s">
        <v>71</v>
      </c>
      <c r="V65" s="26"/>
    </row>
    <row r="66" spans="1:22" ht="12.75">
      <c r="A66" s="1">
        <v>42000</v>
      </c>
      <c r="B66" s="19" t="s">
        <v>72</v>
      </c>
      <c r="C66" s="2" t="s">
        <v>73</v>
      </c>
      <c r="D66" s="21">
        <v>8852</v>
      </c>
      <c r="E66" s="22"/>
      <c r="G66" s="3">
        <v>8852</v>
      </c>
      <c r="H66" s="21"/>
      <c r="I66" s="22"/>
      <c r="J66" s="21"/>
      <c r="K66" s="22"/>
      <c r="L66" s="21"/>
      <c r="M66" s="22"/>
      <c r="N66" s="21"/>
      <c r="O66" s="22"/>
      <c r="P66" s="21"/>
      <c r="Q66" s="22"/>
      <c r="R66" s="21"/>
      <c r="S66" s="22"/>
      <c r="T66" s="24" t="s">
        <v>74</v>
      </c>
      <c r="V66" s="26"/>
    </row>
    <row r="67" spans="1:22" s="38" customFormat="1" ht="12.75">
      <c r="A67" s="31">
        <v>41640</v>
      </c>
      <c r="B67" s="32" t="s">
        <v>75</v>
      </c>
      <c r="C67" s="33"/>
      <c r="D67" s="34">
        <v>69</v>
      </c>
      <c r="E67" s="35"/>
      <c r="F67" s="36"/>
      <c r="G67" s="36"/>
      <c r="H67" s="34"/>
      <c r="I67" s="35"/>
      <c r="J67" s="34"/>
      <c r="K67" s="35"/>
      <c r="L67" s="34"/>
      <c r="M67" s="35"/>
      <c r="N67" s="34"/>
      <c r="O67" s="35"/>
      <c r="P67" s="34"/>
      <c r="Q67" s="35"/>
      <c r="R67" s="34"/>
      <c r="S67" s="35">
        <v>69</v>
      </c>
      <c r="T67" s="37" t="s">
        <v>76</v>
      </c>
      <c r="V67" s="39"/>
    </row>
    <row r="68" spans="1:22" s="40" customFormat="1" ht="12.75">
      <c r="A68" s="29"/>
      <c r="C68" s="41"/>
      <c r="D68" s="42">
        <f>SUM(D4:D67)</f>
        <v>47864.66999999999</v>
      </c>
      <c r="E68" s="43">
        <f>SUM(E3:E67)</f>
        <v>45820.54</v>
      </c>
      <c r="F68" s="44">
        <f>SUM(F4:F67)</f>
        <v>12678.5</v>
      </c>
      <c r="G68" s="44">
        <f>SUM(G3:G67)</f>
        <v>13184.5</v>
      </c>
      <c r="H68" s="42">
        <f>SUM(H3:H67)</f>
        <v>0</v>
      </c>
      <c r="I68" s="43">
        <f>SUM(I3:I67)</f>
        <v>1500</v>
      </c>
      <c r="J68" s="42">
        <f>SUM(J3:J67)</f>
        <v>20000</v>
      </c>
      <c r="K68" s="43">
        <f>SUM(K3:K67)</f>
        <v>0</v>
      </c>
      <c r="L68" s="42">
        <f>SUM(L3:L67)</f>
        <v>0</v>
      </c>
      <c r="M68" s="43">
        <f>SUM(M3:M67)</f>
        <v>28250</v>
      </c>
      <c r="N68" s="42">
        <f>SUM(N3:N67)</f>
        <v>5416.54</v>
      </c>
      <c r="O68" s="43">
        <f>SUM(O3:O67)</f>
        <v>0</v>
      </c>
      <c r="P68" s="42">
        <f>SUM(P3:P67)</f>
        <v>10917.5</v>
      </c>
      <c r="Q68" s="43">
        <f>SUM(Q3:Q67)</f>
        <v>15794.5</v>
      </c>
      <c r="R68" s="42">
        <f>SUM(R3:R67)</f>
        <v>13684</v>
      </c>
      <c r="S68" s="43">
        <f>SUM(S3:S67)</f>
        <v>6166.67</v>
      </c>
      <c r="T68" s="45"/>
      <c r="V68" s="30"/>
    </row>
    <row r="69" spans="1:22" ht="12.75">
      <c r="A69" s="18" t="s">
        <v>77</v>
      </c>
      <c r="B69" s="25"/>
      <c r="C69" s="20"/>
      <c r="D69" s="21"/>
      <c r="E69" s="22"/>
      <c r="F69" s="23"/>
      <c r="G69" s="23"/>
      <c r="H69" s="21">
        <f>I68-SUM(H3:H67)</f>
        <v>1500</v>
      </c>
      <c r="I69" s="22"/>
      <c r="J69" s="21"/>
      <c r="K69" s="22">
        <f>J68-SUM(K3:K67)</f>
        <v>20000</v>
      </c>
      <c r="L69" s="21">
        <f>M68-SUM(L3:L67)</f>
        <v>28250</v>
      </c>
      <c r="M69" s="22"/>
      <c r="N69" s="21"/>
      <c r="O69" s="22">
        <f>N68-SUM(O3:O67)</f>
        <v>5416.54</v>
      </c>
      <c r="P69" s="21"/>
      <c r="Q69" s="22">
        <f>P68-SUM(Q3:Q67)</f>
        <v>-4877</v>
      </c>
      <c r="R69" s="42">
        <f>S68-SUM(R3:R67)</f>
        <v>-7517.33</v>
      </c>
      <c r="S69" s="22"/>
      <c r="T69" s="24"/>
      <c r="U69" s="25"/>
      <c r="V69" s="26"/>
    </row>
    <row r="70" spans="1:22" s="40" customFormat="1" ht="12.75">
      <c r="A70" s="29"/>
      <c r="C70" s="41"/>
      <c r="D70" s="42"/>
      <c r="E70" s="43"/>
      <c r="F70" s="44"/>
      <c r="G70" s="44"/>
      <c r="H70" s="42"/>
      <c r="I70" s="43"/>
      <c r="J70" s="42"/>
      <c r="K70" s="43"/>
      <c r="L70" s="42"/>
      <c r="M70" s="43"/>
      <c r="N70" s="42"/>
      <c r="O70" s="43"/>
      <c r="P70" s="42"/>
      <c r="Q70" s="43"/>
      <c r="R70" s="42"/>
      <c r="S70" s="43"/>
      <c r="T70" s="45"/>
      <c r="V70" s="30"/>
    </row>
    <row r="71" spans="1:22" ht="12.75">
      <c r="A71" s="1" t="s">
        <v>78</v>
      </c>
      <c r="D71" s="21">
        <f>D3</f>
        <v>75530.97</v>
      </c>
      <c r="E71" s="22"/>
      <c r="F71" s="3">
        <v>2546</v>
      </c>
      <c r="H71" s="21"/>
      <c r="I71" s="22"/>
      <c r="J71" s="21"/>
      <c r="K71" s="22"/>
      <c r="L71" s="21"/>
      <c r="M71" s="22"/>
      <c r="N71" s="21"/>
      <c r="O71" s="22"/>
      <c r="P71" s="21"/>
      <c r="Q71" s="22"/>
      <c r="R71" s="21"/>
      <c r="S71" s="22"/>
      <c r="T71" s="24"/>
      <c r="V71" s="26"/>
    </row>
    <row r="72" spans="1:22" s="47" customFormat="1" ht="12.75">
      <c r="A72" s="46" t="s">
        <v>79</v>
      </c>
      <c r="C72" s="48"/>
      <c r="D72" s="34"/>
      <c r="E72" s="35">
        <f>D73-E68</f>
        <v>77575.09999999998</v>
      </c>
      <c r="F72" s="36"/>
      <c r="G72" s="36">
        <v>2040</v>
      </c>
      <c r="H72" s="34"/>
      <c r="I72" s="35"/>
      <c r="J72" s="34"/>
      <c r="K72" s="35"/>
      <c r="L72" s="34"/>
      <c r="M72" s="35"/>
      <c r="N72" s="34"/>
      <c r="O72" s="35"/>
      <c r="P72" s="34"/>
      <c r="Q72" s="35"/>
      <c r="R72" s="34"/>
      <c r="S72" s="35"/>
      <c r="T72" s="37"/>
      <c r="U72" s="38"/>
      <c r="V72" s="39"/>
    </row>
    <row r="73" spans="4:19" ht="12.75">
      <c r="D73" s="3">
        <f>SUM(D68:D72)</f>
        <v>123395.63999999998</v>
      </c>
      <c r="E73" s="3">
        <f>SUM(E68:E72)</f>
        <v>123395.63999999998</v>
      </c>
      <c r="F73" s="3">
        <f>SUM(F68:F72)</f>
        <v>15224.5</v>
      </c>
      <c r="G73" s="3">
        <f>SUM(G68:G72)</f>
        <v>15224.5</v>
      </c>
      <c r="H73" s="3">
        <f>SUM(H68:H72)</f>
        <v>1500</v>
      </c>
      <c r="I73" s="3">
        <f>SUM(I68:I72)</f>
        <v>1500</v>
      </c>
      <c r="J73" s="3">
        <f>SUM(J68:J72)</f>
        <v>20000</v>
      </c>
      <c r="K73" s="3">
        <f>SUM(K68:K72)</f>
        <v>20000</v>
      </c>
      <c r="L73" s="3">
        <f>SUM(L68:L72)</f>
        <v>28250</v>
      </c>
      <c r="M73" s="3">
        <f>SUM(M68:M72)</f>
        <v>28250</v>
      </c>
      <c r="N73" s="3">
        <f>SUM(N68:N72)</f>
        <v>5416.54</v>
      </c>
      <c r="O73" s="3">
        <f>SUM(O68:O72)</f>
        <v>5416.54</v>
      </c>
      <c r="P73" s="3">
        <f>SUM(P68:P72)</f>
        <v>10917.5</v>
      </c>
      <c r="Q73" s="3">
        <f>SUM(Q68:Q72)</f>
        <v>10917.5</v>
      </c>
      <c r="R73" s="3">
        <f>SUM(R68:R72)</f>
        <v>6166.67</v>
      </c>
      <c r="S73" s="3">
        <f>SUM(S68:S72)</f>
        <v>6166.67</v>
      </c>
    </row>
    <row r="80" ht="12.75">
      <c r="D80"/>
    </row>
  </sheetData>
  <sheetProtection selectLockedCells="1" selectUnlockedCells="1"/>
  <mergeCells count="9">
    <mergeCell ref="D1:E1"/>
    <mergeCell ref="F1:G1"/>
    <mergeCell ref="H1:I1"/>
    <mergeCell ref="J1:K1"/>
    <mergeCell ref="L1:M1"/>
    <mergeCell ref="N1:O1"/>
    <mergeCell ref="P1:Q1"/>
    <mergeCell ref="R1:S1"/>
    <mergeCell ref="T2:U2"/>
  </mergeCells>
  <printOptions/>
  <pageMargins left="0.7875" right="0.7875" top="1.1430555555555555" bottom="0.867361111111111" header="0.6694444444444444" footer="0.39375"/>
  <pageSetup firstPageNumber="1" useFirstPageNumber="1" fitToHeight="4" fitToWidth="1" horizontalDpi="300" verticalDpi="300" orientation="landscape" pageOrder="overThenDown" paperSize="9"/>
  <headerFooter alignWithMargins="0">
    <oddHeader>&amp;C&amp;"Times New Roman,Normal"&amp;12&amp;A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zoomScale="106" zoomScaleNormal="106" workbookViewId="0" topLeftCell="A1">
      <selection activeCell="B32" sqref="B32"/>
    </sheetView>
  </sheetViews>
  <sheetFormatPr defaultColWidth="12.57421875" defaultRowHeight="12.75"/>
  <cols>
    <col min="1" max="1" width="26.00390625" style="0" customWidth="1"/>
    <col min="2" max="3" width="11.57421875" style="49" customWidth="1"/>
    <col min="4" max="16384" width="11.57421875" style="0" customWidth="1"/>
  </cols>
  <sheetData>
    <row r="2" spans="2:3" ht="12.75">
      <c r="B2" s="50" t="s">
        <v>80</v>
      </c>
      <c r="C2" s="50"/>
    </row>
    <row r="4" spans="2:3" ht="12.75">
      <c r="B4" s="51" t="s">
        <v>11</v>
      </c>
      <c r="C4" s="51" t="s">
        <v>12</v>
      </c>
    </row>
    <row r="5" spans="1:2" ht="12.75">
      <c r="A5" t="s">
        <v>81</v>
      </c>
      <c r="B5" s="52">
        <f>'Regnskap AMFK 2013'!E72</f>
        <v>77575.09999999998</v>
      </c>
    </row>
    <row r="6" spans="1:2" ht="12.75">
      <c r="A6" t="s">
        <v>82</v>
      </c>
      <c r="B6" s="49">
        <f>'Regnskap AMFK 2013'!G72</f>
        <v>2040</v>
      </c>
    </row>
    <row r="8" spans="1:2" ht="12.75">
      <c r="A8" t="s">
        <v>83</v>
      </c>
      <c r="B8" s="53">
        <f>SUM(B5:B7)</f>
        <v>79615.09999999998</v>
      </c>
    </row>
    <row r="12" spans="2:3" ht="12.75">
      <c r="B12" s="54" t="s">
        <v>84</v>
      </c>
      <c r="C12" s="54"/>
    </row>
    <row r="14" spans="2:3" ht="12.75">
      <c r="B14" s="55" t="s">
        <v>11</v>
      </c>
      <c r="C14" s="55" t="s">
        <v>12</v>
      </c>
    </row>
    <row r="15" spans="1:3" ht="12.75">
      <c r="A15" t="s">
        <v>85</v>
      </c>
      <c r="C15" s="49">
        <v>1500</v>
      </c>
    </row>
    <row r="16" spans="1:2" ht="12.75">
      <c r="A16" t="s">
        <v>86</v>
      </c>
      <c r="B16" s="49">
        <v>20000</v>
      </c>
    </row>
    <row r="17" spans="1:3" ht="12.75">
      <c r="A17" t="s">
        <v>87</v>
      </c>
      <c r="C17" s="49">
        <v>28250</v>
      </c>
    </row>
    <row r="18" spans="1:2" ht="12.75">
      <c r="A18" t="s">
        <v>88</v>
      </c>
      <c r="B18" s="49">
        <v>5416.54</v>
      </c>
    </row>
    <row r="19" spans="1:3" ht="12.75">
      <c r="A19" t="s">
        <v>6</v>
      </c>
      <c r="C19" s="49">
        <v>4877</v>
      </c>
    </row>
    <row r="20" spans="1:3" ht="12.75">
      <c r="A20" t="s">
        <v>7</v>
      </c>
      <c r="B20" s="56">
        <v>7517.33</v>
      </c>
      <c r="C20" s="56"/>
    </row>
    <row r="21" spans="2:3" ht="12.75">
      <c r="B21" s="49">
        <f>SUM(B15:B20)</f>
        <v>32933.869999999995</v>
      </c>
      <c r="C21" s="49">
        <f>SUM(C15:C20)</f>
        <v>34627</v>
      </c>
    </row>
    <row r="24" spans="1:3" ht="12.75">
      <c r="A24" t="s">
        <v>89</v>
      </c>
      <c r="B24" s="57">
        <f>C21-B21</f>
        <v>1693.1300000000047</v>
      </c>
      <c r="C24" s="56"/>
    </row>
    <row r="25" spans="2:3" ht="12.75">
      <c r="B25" s="49">
        <f>SUM(B21:B24)</f>
        <v>34627</v>
      </c>
      <c r="C25" s="49">
        <f>SUM(C21:C24)</f>
        <v>34627</v>
      </c>
    </row>
  </sheetData>
  <sheetProtection selectLockedCells="1" selectUnlockedCells="1"/>
  <mergeCells count="2">
    <mergeCell ref="B2:C2"/>
    <mergeCell ref="B12:C12"/>
  </mergeCells>
  <printOptions/>
  <pageMargins left="0.7875" right="0.7875" top="1.0527777777777778" bottom="1.025" header="0.7875" footer="0.7875"/>
  <pageSetup horizontalDpi="300" verticalDpi="300" orientation="landscape" paperSize="9"/>
  <headerFooter alignWithMargins="0">
    <oddHeader>&amp;C&amp;"Times New Roman,Normal"&amp;12&amp;A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41"/>
  <sheetViews>
    <sheetView zoomScale="106" zoomScaleNormal="106" workbookViewId="0" topLeftCell="A1">
      <selection activeCell="H17" sqref="H17"/>
    </sheetView>
  </sheetViews>
  <sheetFormatPr defaultColWidth="12.57421875" defaultRowHeight="12.75"/>
  <cols>
    <col min="1" max="16384" width="11.57421875" style="0" customWidth="1"/>
  </cols>
  <sheetData>
    <row r="2" ht="12.75">
      <c r="B2" s="58" t="s">
        <v>90</v>
      </c>
    </row>
    <row r="5" spans="2:7" ht="12.75">
      <c r="B5" s="59" t="s">
        <v>91</v>
      </c>
      <c r="C5" s="25"/>
      <c r="D5" s="60"/>
      <c r="F5" s="60"/>
      <c r="G5" s="25"/>
    </row>
    <row r="6" spans="2:8" ht="12.75">
      <c r="B6" s="61"/>
      <c r="C6" s="62"/>
      <c r="D6" s="63" t="s">
        <v>92</v>
      </c>
      <c r="E6" s="61"/>
      <c r="F6" s="64" t="s">
        <v>93</v>
      </c>
      <c r="G6" s="65"/>
      <c r="H6" s="66" t="s">
        <v>94</v>
      </c>
    </row>
    <row r="7" spans="2:8" ht="12.75">
      <c r="B7" s="67"/>
      <c r="C7" s="25"/>
      <c r="D7" s="68"/>
      <c r="E7" s="67"/>
      <c r="F7" s="69"/>
      <c r="G7" s="70"/>
      <c r="H7" s="70"/>
    </row>
    <row r="8" spans="2:8" ht="12.75">
      <c r="B8" s="67" t="s">
        <v>95</v>
      </c>
      <c r="C8" s="25"/>
      <c r="D8" s="68">
        <v>26000</v>
      </c>
      <c r="E8" s="67"/>
      <c r="F8" s="69">
        <v>28250</v>
      </c>
      <c r="G8" s="70"/>
      <c r="H8" s="71">
        <f>F8-D8</f>
        <v>2250</v>
      </c>
    </row>
    <row r="9" spans="2:8" ht="12.75">
      <c r="B9" s="67" t="s">
        <v>66</v>
      </c>
      <c r="C9" s="25"/>
      <c r="D9" s="68">
        <v>15000</v>
      </c>
      <c r="E9" s="67"/>
      <c r="F9" s="69">
        <v>4712.67</v>
      </c>
      <c r="G9" s="70"/>
      <c r="H9" s="71">
        <f>F9-D9</f>
        <v>-10287.33</v>
      </c>
    </row>
    <row r="10" spans="2:8" ht="12.75">
      <c r="B10" s="67" t="s">
        <v>2</v>
      </c>
      <c r="C10" s="25"/>
      <c r="D10" s="68">
        <v>900</v>
      </c>
      <c r="E10" s="67"/>
      <c r="F10" s="69">
        <v>1500</v>
      </c>
      <c r="G10" s="70"/>
      <c r="H10" s="71">
        <f>F10-D10-J11</f>
        <v>600</v>
      </c>
    </row>
    <row r="11" spans="2:8" ht="12.75">
      <c r="B11" s="67" t="s">
        <v>96</v>
      </c>
      <c r="C11" s="25"/>
      <c r="D11" s="72">
        <v>12000</v>
      </c>
      <c r="E11" s="67"/>
      <c r="F11" s="69">
        <v>17248.5</v>
      </c>
      <c r="G11" s="70"/>
      <c r="H11" s="71">
        <f>F11-D11-J12</f>
        <v>5248.5</v>
      </c>
    </row>
    <row r="12" spans="2:8" ht="12.75">
      <c r="B12" s="67"/>
      <c r="C12" s="25"/>
      <c r="D12" s="67"/>
      <c r="E12" s="67"/>
      <c r="F12" s="70"/>
      <c r="G12" s="70"/>
      <c r="H12" s="70"/>
    </row>
    <row r="13" spans="2:8" ht="12.75">
      <c r="B13" s="73" t="s">
        <v>97</v>
      </c>
      <c r="C13" s="74"/>
      <c r="D13" s="75">
        <f>SUM(D8:D11)</f>
        <v>53900</v>
      </c>
      <c r="E13" s="76"/>
      <c r="F13" s="77">
        <f>SUM(F8:F11)</f>
        <v>51711.17</v>
      </c>
      <c r="G13" s="78"/>
      <c r="H13" s="79">
        <f>SUM(H8:H11)</f>
        <v>-2188.83</v>
      </c>
    </row>
    <row r="14" spans="2:8" ht="12.75">
      <c r="B14" s="25"/>
      <c r="C14" s="25"/>
      <c r="D14" s="60"/>
      <c r="E14" s="25"/>
      <c r="F14" s="60"/>
      <c r="G14" s="25"/>
      <c r="H14" s="80"/>
    </row>
    <row r="15" spans="2:8" ht="12.75">
      <c r="B15" s="25"/>
      <c r="C15" s="25"/>
      <c r="D15" s="60"/>
      <c r="E15" s="25"/>
      <c r="F15" s="60"/>
      <c r="G15" s="25"/>
      <c r="H15" s="80"/>
    </row>
    <row r="16" spans="2:7" ht="12.75">
      <c r="B16" s="59" t="s">
        <v>98</v>
      </c>
      <c r="C16" s="25"/>
      <c r="D16" s="60"/>
      <c r="E16" s="25"/>
      <c r="F16" s="60"/>
      <c r="G16" s="25"/>
    </row>
    <row r="17" spans="2:8" ht="12.75">
      <c r="B17" s="61"/>
      <c r="C17" s="62"/>
      <c r="D17" s="64" t="s">
        <v>92</v>
      </c>
      <c r="E17" s="65"/>
      <c r="F17" s="64" t="s">
        <v>93</v>
      </c>
      <c r="G17" s="65"/>
      <c r="H17" s="66" t="s">
        <v>99</v>
      </c>
    </row>
    <row r="18" spans="2:8" ht="12.75">
      <c r="B18" s="67"/>
      <c r="C18" s="25"/>
      <c r="D18" s="69"/>
      <c r="E18" s="70"/>
      <c r="F18" s="69"/>
      <c r="G18" s="70"/>
      <c r="H18" s="70"/>
    </row>
    <row r="19" spans="2:8" ht="12.75">
      <c r="B19" s="67" t="s">
        <v>100</v>
      </c>
      <c r="C19" s="25"/>
      <c r="D19" s="68">
        <v>20000</v>
      </c>
      <c r="E19" s="70"/>
      <c r="F19" s="69">
        <v>20000</v>
      </c>
      <c r="G19" s="70"/>
      <c r="H19" s="71">
        <f>D19-F19</f>
        <v>0</v>
      </c>
    </row>
    <row r="20" spans="2:8" ht="12.75">
      <c r="B20" s="67" t="s">
        <v>101</v>
      </c>
      <c r="C20" s="25"/>
      <c r="D20" s="68">
        <v>7000</v>
      </c>
      <c r="E20" s="70"/>
      <c r="F20" s="69">
        <v>5416.54</v>
      </c>
      <c r="G20" s="70"/>
      <c r="H20" s="71">
        <f>D20-F20</f>
        <v>1583.46</v>
      </c>
    </row>
    <row r="21" spans="2:8" ht="12.75">
      <c r="B21" s="67" t="s">
        <v>102</v>
      </c>
      <c r="C21" s="25"/>
      <c r="D21" s="68">
        <v>10000</v>
      </c>
      <c r="E21" s="70"/>
      <c r="F21" s="69">
        <v>0</v>
      </c>
      <c r="G21" s="70"/>
      <c r="H21" s="71">
        <f>D21-F21</f>
        <v>10000</v>
      </c>
    </row>
    <row r="22" spans="2:8" ht="12.75">
      <c r="B22" s="67" t="s">
        <v>103</v>
      </c>
      <c r="C22" s="25"/>
      <c r="D22" s="68">
        <v>9000</v>
      </c>
      <c r="E22" s="70"/>
      <c r="F22" s="69">
        <v>23261.5</v>
      </c>
      <c r="G22" s="70"/>
      <c r="H22" s="71">
        <f>D22-F22</f>
        <v>-14261.5</v>
      </c>
    </row>
    <row r="23" spans="2:8" ht="12.75">
      <c r="B23" s="67" t="s">
        <v>104</v>
      </c>
      <c r="C23" s="25"/>
      <c r="D23" s="68">
        <v>2000</v>
      </c>
      <c r="E23" s="70"/>
      <c r="F23" s="69">
        <v>1340</v>
      </c>
      <c r="G23" s="70"/>
      <c r="H23" s="71">
        <f>D23-F23</f>
        <v>660</v>
      </c>
    </row>
    <row r="24" spans="2:8" ht="12.75">
      <c r="B24" s="67" t="s">
        <v>105</v>
      </c>
      <c r="C24" s="25"/>
      <c r="D24" s="81">
        <v>4000</v>
      </c>
      <c r="E24" s="70"/>
      <c r="F24" s="69">
        <v>0</v>
      </c>
      <c r="G24" s="70"/>
      <c r="H24" s="71">
        <f>D24-F24</f>
        <v>4000</v>
      </c>
    </row>
    <row r="25" spans="2:8" ht="12.75">
      <c r="B25" s="67"/>
      <c r="C25" s="25"/>
      <c r="D25" s="69"/>
      <c r="E25" s="70"/>
      <c r="F25" s="69"/>
      <c r="G25" s="70"/>
      <c r="H25" s="69"/>
    </row>
    <row r="26" spans="2:8" ht="12.75">
      <c r="B26" s="76" t="s">
        <v>106</v>
      </c>
      <c r="C26" s="74"/>
      <c r="D26" s="77">
        <f>SUM(D19:D24)</f>
        <v>52000</v>
      </c>
      <c r="E26" s="78"/>
      <c r="F26" s="77">
        <f>SUM(F19:F24)</f>
        <v>50018.04</v>
      </c>
      <c r="G26" s="78"/>
      <c r="H26" s="79">
        <f>SUM(H19:H24)</f>
        <v>1981.96</v>
      </c>
    </row>
    <row r="27" spans="4:8" ht="12.75">
      <c r="D27" s="60"/>
      <c r="E27" s="25"/>
      <c r="F27" s="60"/>
      <c r="G27" s="25"/>
      <c r="H27" s="80"/>
    </row>
    <row r="28" spans="4:8" ht="12.75">
      <c r="D28" s="60"/>
      <c r="E28" s="25"/>
      <c r="F28" s="60"/>
      <c r="G28" s="25"/>
      <c r="H28" s="25"/>
    </row>
    <row r="29" spans="2:8" ht="12.75">
      <c r="B29" s="82" t="s">
        <v>107</v>
      </c>
      <c r="D29" s="60">
        <f>D13-D26</f>
        <v>1900</v>
      </c>
      <c r="E29" s="25"/>
      <c r="F29" s="60"/>
      <c r="G29" s="25"/>
      <c r="H29" s="25"/>
    </row>
    <row r="30" spans="2:8" ht="12.75">
      <c r="B30" s="83" t="s">
        <v>80</v>
      </c>
      <c r="C30" s="83"/>
      <c r="D30" s="84">
        <f>F13-F26</f>
        <v>1693.1299999999974</v>
      </c>
      <c r="H30" s="82"/>
    </row>
    <row r="35" spans="7:8" ht="12.75">
      <c r="G35" s="25"/>
      <c r="H35" s="25"/>
    </row>
    <row r="36" spans="7:8" ht="12.75">
      <c r="G36" s="25"/>
      <c r="H36" s="20"/>
    </row>
    <row r="37" spans="7:8" ht="12.75">
      <c r="G37" s="25"/>
      <c r="H37" s="25"/>
    </row>
    <row r="38" spans="7:8" ht="12.75">
      <c r="G38" s="25"/>
      <c r="H38" s="80"/>
    </row>
    <row r="39" spans="7:8" ht="12.75">
      <c r="G39" s="25"/>
      <c r="H39" s="80"/>
    </row>
    <row r="40" spans="7:8" ht="12.75">
      <c r="G40" s="25"/>
      <c r="H40" s="60"/>
    </row>
    <row r="41" spans="7:8" ht="12.75">
      <c r="G41" s="25"/>
      <c r="H41" s="8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E14"/>
  <sheetViews>
    <sheetView tabSelected="1" zoomScale="106" zoomScaleNormal="106" workbookViewId="0" topLeftCell="A1">
      <selection activeCell="E14" sqref="E14"/>
    </sheetView>
  </sheetViews>
  <sheetFormatPr defaultColWidth="12.57421875" defaultRowHeight="12.75"/>
  <cols>
    <col min="1" max="1" width="11.57421875" style="0" customWidth="1"/>
    <col min="2" max="2" width="21.8515625" style="0" customWidth="1"/>
    <col min="3" max="4" width="11.57421875" style="0" customWidth="1"/>
    <col min="5" max="5" width="35.00390625" style="0" customWidth="1"/>
    <col min="6" max="16384" width="11.57421875" style="0" customWidth="1"/>
  </cols>
  <sheetData>
    <row r="2" ht="12.75">
      <c r="B2" s="58" t="s">
        <v>108</v>
      </c>
    </row>
    <row r="4" spans="3:5" ht="12.75">
      <c r="C4" s="86" t="s">
        <v>109</v>
      </c>
      <c r="D4" s="86" t="s">
        <v>110</v>
      </c>
      <c r="E4" s="86" t="s">
        <v>111</v>
      </c>
    </row>
    <row r="5" spans="2:4" ht="12.75">
      <c r="B5" t="s">
        <v>2</v>
      </c>
      <c r="C5" s="87">
        <v>1500</v>
      </c>
      <c r="D5" s="87">
        <v>1500</v>
      </c>
    </row>
    <row r="6" spans="2:4" ht="12.75">
      <c r="B6" t="s">
        <v>3</v>
      </c>
      <c r="C6" s="70"/>
      <c r="D6" s="70">
        <v>20000</v>
      </c>
    </row>
    <row r="7" spans="2:5" ht="12.75">
      <c r="B7" t="s">
        <v>4</v>
      </c>
      <c r="C7" s="70">
        <v>28000</v>
      </c>
      <c r="D7" s="70"/>
      <c r="E7" t="s">
        <v>112</v>
      </c>
    </row>
    <row r="8" spans="2:5" ht="12.75">
      <c r="B8" t="s">
        <v>113</v>
      </c>
      <c r="C8" s="70"/>
      <c r="D8" s="70">
        <v>7000</v>
      </c>
      <c r="E8" t="s">
        <v>114</v>
      </c>
    </row>
    <row r="9" spans="2:5" ht="12.75">
      <c r="B9" t="s">
        <v>6</v>
      </c>
      <c r="C9" s="70">
        <v>4000</v>
      </c>
      <c r="D9" s="70"/>
      <c r="E9" t="s">
        <v>115</v>
      </c>
    </row>
    <row r="10" spans="2:5" ht="12.75">
      <c r="B10" t="s">
        <v>7</v>
      </c>
      <c r="C10" s="88">
        <v>5000</v>
      </c>
      <c r="D10" s="88">
        <v>40000</v>
      </c>
      <c r="E10" s="86" t="s">
        <v>116</v>
      </c>
    </row>
    <row r="11" spans="3:4" ht="12.75">
      <c r="C11" s="89">
        <f>SUM(C5:C10)</f>
        <v>38500</v>
      </c>
      <c r="D11" s="90">
        <f>SUM(D5:D10)</f>
        <v>68500</v>
      </c>
    </row>
    <row r="14" spans="2:4" ht="12.75">
      <c r="B14" t="s">
        <v>117</v>
      </c>
      <c r="D14" s="91">
        <v>30000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Sverre Moen</dc:creator>
  <cp:keywords/>
  <dc:description/>
  <cp:lastModifiedBy>Sverre Moen</cp:lastModifiedBy>
  <cp:lastPrinted>2014-02-05T16:25:53Z</cp:lastPrinted>
  <dcterms:created xsi:type="dcterms:W3CDTF">2009-01-28T19:07:53Z</dcterms:created>
  <dcterms:modified xsi:type="dcterms:W3CDTF">2014-02-15T14:24:04Z</dcterms:modified>
  <cp:category/>
  <cp:version/>
  <cp:contentType/>
  <cp:contentStatus/>
  <cp:revision>13</cp:revision>
</cp:coreProperties>
</file>